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810" windowWidth="19320" windowHeight="6780" tabRatio="186" activeTab="0"/>
  </bookViews>
  <sheets>
    <sheet name="Pisa sud Anno 2011" sheetId="1" r:id="rId1"/>
  </sheets>
  <definedNames/>
  <calcPr fullCalcOnLoad="1"/>
</workbook>
</file>

<file path=xl/sharedStrings.xml><?xml version="1.0" encoding="utf-8"?>
<sst xmlns="http://schemas.openxmlformats.org/spreadsheetml/2006/main" count="282" uniqueCount="123">
  <si>
    <t>mm</t>
  </si>
  <si>
    <t>°</t>
  </si>
  <si>
    <t>Md</t>
  </si>
  <si>
    <t>Est</t>
  </si>
  <si>
    <t>Max.</t>
  </si>
  <si>
    <t>Dir</t>
  </si>
  <si>
    <t xml:space="preserve"> Sett</t>
  </si>
  <si>
    <t xml:space="preserve">  SMC Pisa</t>
  </si>
  <si>
    <t>FENOMENI</t>
  </si>
  <si>
    <t>PARTICOLARI</t>
  </si>
  <si>
    <t>%</t>
  </si>
  <si>
    <t>O</t>
  </si>
  <si>
    <t>TM</t>
  </si>
  <si>
    <t>V M</t>
  </si>
  <si>
    <t>Med</t>
  </si>
  <si>
    <t>S</t>
  </si>
  <si>
    <t>&lt; 1mm</t>
  </si>
  <si>
    <t>&gt; 1mm</t>
  </si>
  <si>
    <t>A</t>
  </si>
  <si>
    <t>M</t>
  </si>
  <si>
    <t>P</t>
  </si>
  <si>
    <t>Dir. Dom</t>
  </si>
  <si>
    <t>Vel. Med</t>
  </si>
  <si>
    <t xml:space="preserve">         Vento  </t>
  </si>
  <si>
    <t>I</t>
  </si>
  <si>
    <t>N</t>
  </si>
  <si>
    <t>E</t>
  </si>
  <si>
    <t>R</t>
  </si>
  <si>
    <t>L</t>
  </si>
  <si>
    <t>SE</t>
  </si>
  <si>
    <t>NNE</t>
  </si>
  <si>
    <t>NE</t>
  </si>
  <si>
    <t>ENE</t>
  </si>
  <si>
    <t>ESE</t>
  </si>
  <si>
    <t>SSE</t>
  </si>
  <si>
    <t>Settore</t>
  </si>
  <si>
    <t>Note</t>
  </si>
  <si>
    <t>01 gg</t>
  </si>
  <si>
    <t>00 gg</t>
  </si>
  <si>
    <t>min md</t>
  </si>
  <si>
    <t>max md</t>
  </si>
  <si>
    <t>*</t>
  </si>
  <si>
    <t>UM</t>
  </si>
  <si>
    <t>med</t>
  </si>
  <si>
    <t>Min</t>
  </si>
  <si>
    <t>Max</t>
  </si>
  <si>
    <t>Pa estr</t>
  </si>
  <si>
    <t>T min</t>
  </si>
  <si>
    <t>T med</t>
  </si>
  <si>
    <t>T max</t>
  </si>
  <si>
    <t>hPa</t>
  </si>
  <si>
    <t>Precipitazioni</t>
  </si>
  <si>
    <t>Umidità Relat.</t>
  </si>
  <si>
    <t>Loc. San Giusto</t>
  </si>
  <si>
    <t>Vento</t>
  </si>
  <si>
    <t>Cumul</t>
  </si>
  <si>
    <t>Neve</t>
  </si>
  <si>
    <t>Tempor.</t>
  </si>
  <si>
    <t>Grandine</t>
  </si>
  <si>
    <t>Burrasca</t>
  </si>
  <si>
    <t>Tromba</t>
  </si>
  <si>
    <t>Nebbia</t>
  </si>
  <si>
    <t>gg</t>
  </si>
  <si>
    <t>SMI</t>
  </si>
  <si>
    <t>Ann.</t>
  </si>
  <si>
    <t>Cum.</t>
  </si>
  <si>
    <t>Anno</t>
  </si>
  <si>
    <t>Neve suolo</t>
  </si>
  <si>
    <t>Gelo 24 h</t>
  </si>
  <si>
    <t>Stazione Meteo    Alt 10,00 mt s.l.m.</t>
  </si>
  <si>
    <t>Tot</t>
  </si>
  <si>
    <t>D. Prev</t>
  </si>
  <si>
    <t>Pa</t>
  </si>
  <si>
    <t>Vento *</t>
  </si>
  <si>
    <t>Mese</t>
  </si>
  <si>
    <t>Pioggia *</t>
  </si>
  <si>
    <t>* Piogg =&gt; 1,0 mm</t>
  </si>
  <si>
    <t>G</t>
  </si>
  <si>
    <t>F</t>
  </si>
  <si>
    <t>D</t>
  </si>
  <si>
    <t>Fenomeni</t>
  </si>
  <si>
    <t>Totale</t>
  </si>
  <si>
    <t xml:space="preserve"> med</t>
  </si>
  <si>
    <t xml:space="preserve">  PRESSIONE</t>
  </si>
  <si>
    <t>Agg gen</t>
  </si>
  <si>
    <t>Sett</t>
  </si>
  <si>
    <t>T. Anno</t>
  </si>
  <si>
    <t>Dir. Vento</t>
  </si>
  <si>
    <t>Tot.</t>
  </si>
  <si>
    <t>rain rate max  mm/h</t>
  </si>
  <si>
    <t>C°</t>
  </si>
  <si>
    <t>Dir. D</t>
  </si>
  <si>
    <t>Ogni diritto sui dati</t>
  </si>
  <si>
    <t>è riservato a</t>
  </si>
  <si>
    <t>Nerelli Alessandro</t>
  </si>
  <si>
    <t>V mx md</t>
  </si>
  <si>
    <t>V. max md</t>
  </si>
  <si>
    <t>U</t>
  </si>
  <si>
    <t>Tempesta</t>
  </si>
  <si>
    <t>Gel/Bri</t>
  </si>
  <si>
    <t>Pisa   43° 42' 16" Lat N   10° 24' 53" Lon E</t>
  </si>
  <si>
    <t>m/s</t>
  </si>
  <si>
    <t>nodi</t>
  </si>
  <si>
    <t>km/h</t>
  </si>
  <si>
    <t>Vel vento max</t>
  </si>
  <si>
    <t>* Vento =&gt;10,0 m/s</t>
  </si>
  <si>
    <t>PISA SUD</t>
  </si>
  <si>
    <t xml:space="preserve">        </t>
  </si>
  <si>
    <t>SW</t>
  </si>
  <si>
    <t>SSW</t>
  </si>
  <si>
    <t>WSW</t>
  </si>
  <si>
    <t>WNW</t>
  </si>
  <si>
    <t>NW</t>
  </si>
  <si>
    <t>W</t>
  </si>
  <si>
    <t>NNW</t>
  </si>
  <si>
    <t xml:space="preserve"> Gen - </t>
  </si>
  <si>
    <t>Gennaio</t>
  </si>
  <si>
    <t>E/SE</t>
  </si>
  <si>
    <t>E/NE</t>
  </si>
  <si>
    <t>W/NW</t>
  </si>
  <si>
    <t>E WSW</t>
  </si>
  <si>
    <t>S/SW</t>
  </si>
  <si>
    <t>W/SW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</si>
</sst>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_-&quot;L. &quot;* #,##0.00_-;\-&quot;L. &quot;* #,##0.00_-;_-&quot;L. &quot;* &quot;-&quot;??_-;_-@_-"/>
    <numFmt numFmtId="173" formatCode="_-&quot;L. &quot;* #,##0_-;\-&quot;L. &quot;* #,##0_-;_-&quot;L. &quot;* &quot;-&quot;_-;_-@_-"/>
    <numFmt numFmtId="174" formatCode="#,##0_);[Red]\(#,##0\)"/>
    <numFmt numFmtId="175" formatCode="#,##0.00_);[Red]\(#,##0.00\)"/>
    <numFmt numFmtId="176" formatCode="&quot;L. &quot;#,##0_);[Red]\(&quot;L. &quot;#,##0\)"/>
    <numFmt numFmtId="177" formatCode="&quot;L. &quot;#,##0.00_);[Red]\(&quot;L. &quot;#,##0.00\)"/>
    <numFmt numFmtId="178" formatCode="0.000"/>
    <numFmt numFmtId="179" formatCode="0.0000"/>
  </numFmts>
  <fonts count="53">
    <font>
      <sz val="10"/>
      <name val="Arial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4"/>
      <name val="Arial"/>
      <family val="0"/>
    </font>
    <font>
      <b/>
      <i/>
      <sz val="10"/>
      <color indexed="14"/>
      <name val="Times New Roman"/>
      <family val="1"/>
    </font>
    <font>
      <b/>
      <sz val="10"/>
      <name val="Arial"/>
      <family val="2"/>
    </font>
    <font>
      <sz val="9"/>
      <color indexed="57"/>
      <name val="Times New Roman"/>
      <family val="1"/>
    </font>
    <font>
      <b/>
      <i/>
      <sz val="10"/>
      <name val="Arial"/>
      <family val="2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color indexed="14"/>
      <name val="Times New Roman"/>
      <family val="1"/>
    </font>
    <font>
      <sz val="10"/>
      <color indexed="4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b/>
      <i/>
      <u val="single"/>
      <sz val="10"/>
      <color indexed="9"/>
      <name val="Arial"/>
      <family val="2"/>
    </font>
    <font>
      <b/>
      <sz val="24"/>
      <color indexed="9"/>
      <name val="Times New Roman"/>
      <family val="1"/>
    </font>
    <font>
      <sz val="10"/>
      <color indexed="10"/>
      <name val="MS Sans Serif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sz val="10.25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  <font>
      <sz val="10"/>
      <color indexed="50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b/>
      <sz val="11.75"/>
      <name val="Arial"/>
      <family val="2"/>
    </font>
    <font>
      <sz val="26.25"/>
      <name val="Arial"/>
      <family val="0"/>
    </font>
    <font>
      <sz val="27.5"/>
      <name val="Arial"/>
      <family val="0"/>
    </font>
    <font>
      <sz val="27.75"/>
      <name val="Arial"/>
      <family val="0"/>
    </font>
    <font>
      <b/>
      <sz val="10"/>
      <color indexed="17"/>
      <name val="Arial"/>
      <family val="2"/>
    </font>
    <font>
      <sz val="10"/>
      <color indexed="45"/>
      <name val="Arial"/>
      <family val="2"/>
    </font>
    <font>
      <b/>
      <sz val="11"/>
      <name val="Arial"/>
      <family val="2"/>
    </font>
    <font>
      <b/>
      <sz val="16"/>
      <color indexed="50"/>
      <name val="Arial"/>
      <family val="2"/>
    </font>
    <font>
      <sz val="28.5"/>
      <name val="Arial"/>
      <family val="0"/>
    </font>
    <font>
      <b/>
      <sz val="9"/>
      <color indexed="51"/>
      <name val="Arial"/>
      <family val="2"/>
    </font>
    <font>
      <sz val="16"/>
      <name val="Arial"/>
      <family val="0"/>
    </font>
    <font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70" fontId="17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7" fontId="29" fillId="3" borderId="1" xfId="0" applyNumberFormat="1" applyFont="1" applyFill="1" applyBorder="1" applyAlignment="1">
      <alignment horizontal="center"/>
    </xf>
    <xf numFmtId="0" fontId="27" fillId="4" borderId="2" xfId="0" applyFont="1" applyFill="1" applyBorder="1" applyAlignment="1">
      <alignment horizontal="centerContinuous"/>
    </xf>
    <xf numFmtId="0" fontId="0" fillId="5" borderId="1" xfId="0" applyFill="1" applyBorder="1" applyAlignment="1">
      <alignment/>
    </xf>
    <xf numFmtId="0" fontId="0" fillId="5" borderId="4" xfId="0" applyFill="1" applyBorder="1" applyAlignment="1">
      <alignment/>
    </xf>
    <xf numFmtId="0" fontId="22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70" fontId="8" fillId="0" borderId="8" xfId="0" applyNumberFormat="1" applyFont="1" applyBorder="1" applyAlignment="1">
      <alignment/>
    </xf>
    <xf numFmtId="170" fontId="8" fillId="0" borderId="4" xfId="0" applyNumberFormat="1" applyFont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8" fillId="6" borderId="2" xfId="0" applyFont="1" applyFill="1" applyBorder="1" applyAlignment="1">
      <alignment/>
    </xf>
    <xf numFmtId="170" fontId="17" fillId="0" borderId="1" xfId="0" applyNumberFormat="1" applyFont="1" applyBorder="1" applyAlignment="1">
      <alignment/>
    </xf>
    <xf numFmtId="170" fontId="17" fillId="3" borderId="1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6" xfId="0" applyFill="1" applyBorder="1" applyAlignment="1">
      <alignment/>
    </xf>
    <xf numFmtId="0" fontId="0" fillId="3" borderId="9" xfId="0" applyFill="1" applyBorder="1" applyAlignment="1">
      <alignment/>
    </xf>
    <xf numFmtId="170" fontId="8" fillId="2" borderId="1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/>
    </xf>
    <xf numFmtId="0" fontId="8" fillId="6" borderId="2" xfId="0" applyFont="1" applyFill="1" applyBorder="1" applyAlignment="1">
      <alignment horizontal="centerContinuous"/>
    </xf>
    <xf numFmtId="0" fontId="0" fillId="6" borderId="2" xfId="0" applyFont="1" applyFill="1" applyBorder="1" applyAlignment="1">
      <alignment horizontal="centerContinuous"/>
    </xf>
    <xf numFmtId="0" fontId="0" fillId="6" borderId="3" xfId="0" applyFont="1" applyFill="1" applyBorder="1" applyAlignment="1">
      <alignment horizontal="centerContinuous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8" fillId="6" borderId="12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8" fillId="4" borderId="1" xfId="0" applyNumberFormat="1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2" xfId="0" applyFill="1" applyBorder="1" applyAlignment="1">
      <alignment/>
    </xf>
    <xf numFmtId="0" fontId="27" fillId="4" borderId="14" xfId="0" applyFont="1" applyFill="1" applyBorder="1" applyAlignment="1">
      <alignment horizontal="centerContinuous"/>
    </xf>
    <xf numFmtId="0" fontId="24" fillId="4" borderId="2" xfId="0" applyFont="1" applyFill="1" applyBorder="1" applyAlignment="1">
      <alignment horizontal="centerContinuous"/>
    </xf>
    <xf numFmtId="170" fontId="4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5" borderId="0" xfId="0" applyFill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ont="1" applyFill="1" applyBorder="1" applyAlignment="1">
      <alignment/>
    </xf>
    <xf numFmtId="0" fontId="42" fillId="3" borderId="5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170" fontId="41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Border="1" applyAlignment="1">
      <alignment/>
    </xf>
    <xf numFmtId="170" fontId="41" fillId="0" borderId="0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170" fontId="8" fillId="2" borderId="6" xfId="0" applyNumberFormat="1" applyFont="1" applyFill="1" applyBorder="1" applyAlignment="1">
      <alignment horizontal="right"/>
    </xf>
    <xf numFmtId="170" fontId="8" fillId="2" borderId="10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8" fillId="2" borderId="15" xfId="0" applyNumberFormat="1" applyFont="1" applyFill="1" applyBorder="1" applyAlignment="1">
      <alignment/>
    </xf>
    <xf numFmtId="170" fontId="8" fillId="2" borderId="6" xfId="0" applyNumberFormat="1" applyFont="1" applyFill="1" applyBorder="1" applyAlignment="1">
      <alignment/>
    </xf>
    <xf numFmtId="0" fontId="8" fillId="11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0" fillId="4" borderId="2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0" fontId="8" fillId="3" borderId="5" xfId="0" applyFont="1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4" borderId="0" xfId="0" applyFill="1" applyBorder="1" applyAlignment="1">
      <alignment/>
    </xf>
    <xf numFmtId="0" fontId="34" fillId="5" borderId="1" xfId="0" applyFont="1" applyFill="1" applyBorder="1" applyAlignment="1">
      <alignment/>
    </xf>
    <xf numFmtId="0" fontId="0" fillId="3" borderId="12" xfId="0" applyFill="1" applyBorder="1" applyAlignment="1">
      <alignment/>
    </xf>
    <xf numFmtId="0" fontId="8" fillId="3" borderId="7" xfId="0" applyFont="1" applyFill="1" applyBorder="1" applyAlignment="1">
      <alignment horizontal="center"/>
    </xf>
    <xf numFmtId="0" fontId="21" fillId="9" borderId="12" xfId="0" applyFont="1" applyFill="1" applyBorder="1" applyAlignment="1">
      <alignment/>
    </xf>
    <xf numFmtId="0" fontId="0" fillId="9" borderId="2" xfId="0" applyFill="1" applyBorder="1" applyAlignment="1">
      <alignment/>
    </xf>
    <xf numFmtId="0" fontId="17" fillId="9" borderId="0" xfId="0" applyFont="1" applyFill="1" applyBorder="1" applyAlignment="1">
      <alignment horizontal="center"/>
    </xf>
    <xf numFmtId="170" fontId="17" fillId="9" borderId="4" xfId="0" applyNumberFormat="1" applyFont="1" applyFill="1" applyBorder="1" applyAlignment="1">
      <alignment horizontal="center"/>
    </xf>
    <xf numFmtId="0" fontId="17" fillId="9" borderId="10" xfId="0" applyFont="1" applyFill="1" applyBorder="1" applyAlignment="1">
      <alignment horizontal="center"/>
    </xf>
    <xf numFmtId="170" fontId="17" fillId="9" borderId="13" xfId="0" applyNumberFormat="1" applyFont="1" applyFill="1" applyBorder="1" applyAlignment="1">
      <alignment horizontal="center"/>
    </xf>
    <xf numFmtId="170" fontId="8" fillId="9" borderId="0" xfId="0" applyNumberFormat="1" applyFont="1" applyFill="1" applyBorder="1" applyAlignment="1">
      <alignment horizontal="center"/>
    </xf>
    <xf numFmtId="170" fontId="8" fillId="9" borderId="4" xfId="0" applyNumberFormat="1" applyFont="1" applyFill="1" applyBorder="1" applyAlignment="1">
      <alignment/>
    </xf>
    <xf numFmtId="170" fontId="8" fillId="9" borderId="10" xfId="0" applyNumberFormat="1" applyFont="1" applyFill="1" applyBorder="1" applyAlignment="1">
      <alignment horizontal="center"/>
    </xf>
    <xf numFmtId="170" fontId="8" fillId="9" borderId="13" xfId="0" applyNumberFormat="1" applyFont="1" applyFill="1" applyBorder="1" applyAlignment="1">
      <alignment/>
    </xf>
    <xf numFmtId="0" fontId="8" fillId="9" borderId="15" xfId="0" applyFont="1" applyFill="1" applyBorder="1" applyAlignment="1">
      <alignment/>
    </xf>
    <xf numFmtId="0" fontId="8" fillId="9" borderId="6" xfId="0" applyFont="1" applyFill="1" applyBorder="1" applyAlignment="1">
      <alignment/>
    </xf>
    <xf numFmtId="170" fontId="8" fillId="9" borderId="0" xfId="0" applyNumberFormat="1" applyFont="1" applyFill="1" applyBorder="1" applyAlignment="1">
      <alignment/>
    </xf>
    <xf numFmtId="170" fontId="8" fillId="9" borderId="10" xfId="0" applyNumberFormat="1" applyFont="1" applyFill="1" applyBorder="1" applyAlignment="1">
      <alignment/>
    </xf>
    <xf numFmtId="170" fontId="8" fillId="3" borderId="0" xfId="0" applyNumberFormat="1" applyFont="1" applyFill="1" applyBorder="1" applyAlignment="1">
      <alignment/>
    </xf>
    <xf numFmtId="0" fontId="4" fillId="9" borderId="12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170" fontId="8" fillId="3" borderId="10" xfId="0" applyNumberFormat="1" applyFont="1" applyFill="1" applyBorder="1" applyAlignment="1">
      <alignment/>
    </xf>
    <xf numFmtId="0" fontId="8" fillId="9" borderId="1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8" fillId="9" borderId="17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9" borderId="7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8" fillId="3" borderId="1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170" fontId="8" fillId="0" borderId="0" xfId="0" applyNumberFormat="1" applyFont="1" applyBorder="1" applyAlignment="1" quotePrefix="1">
      <alignment vertical="center"/>
    </xf>
    <xf numFmtId="0" fontId="4" fillId="6" borderId="13" xfId="0" applyFont="1" applyFill="1" applyBorder="1" applyAlignment="1">
      <alignment/>
    </xf>
    <xf numFmtId="170" fontId="17" fillId="0" borderId="15" xfId="0" applyNumberFormat="1" applyFont="1" applyFill="1" applyBorder="1" applyAlignment="1">
      <alignment/>
    </xf>
    <xf numFmtId="0" fontId="28" fillId="4" borderId="2" xfId="0" applyFont="1" applyFill="1" applyBorder="1" applyAlignment="1">
      <alignment horizontal="center"/>
    </xf>
    <xf numFmtId="0" fontId="0" fillId="9" borderId="6" xfId="0" applyFill="1" applyBorder="1" applyAlignment="1">
      <alignment/>
    </xf>
    <xf numFmtId="0" fontId="8" fillId="7" borderId="15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21" fillId="2" borderId="1" xfId="0" applyFont="1" applyFill="1" applyBorder="1" applyAlignment="1">
      <alignment horizontal="centerContinuous"/>
    </xf>
    <xf numFmtId="170" fontId="21" fillId="2" borderId="1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4" fillId="8" borderId="0" xfId="0" applyFont="1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23" xfId="0" applyFill="1" applyBorder="1" applyAlignment="1">
      <alignment/>
    </xf>
    <xf numFmtId="0" fontId="4" fillId="8" borderId="23" xfId="0" applyFont="1" applyFill="1" applyBorder="1" applyAlignment="1">
      <alignment/>
    </xf>
    <xf numFmtId="0" fontId="0" fillId="8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170" fontId="13" fillId="7" borderId="12" xfId="0" applyNumberFormat="1" applyFont="1" applyFill="1" applyBorder="1" applyAlignment="1">
      <alignment/>
    </xf>
    <xf numFmtId="0" fontId="46" fillId="7" borderId="2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170" fontId="8" fillId="9" borderId="2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 quotePrefix="1">
      <alignment vertical="center"/>
    </xf>
    <xf numFmtId="170" fontId="8" fillId="0" borderId="15" xfId="0" applyNumberFormat="1" applyFont="1" applyFill="1" applyBorder="1" applyAlignment="1" quotePrefix="1">
      <alignment horizontal="right" vertical="center"/>
    </xf>
    <xf numFmtId="170" fontId="8" fillId="0" borderId="15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9" xfId="0" applyFill="1" applyBorder="1" applyAlignment="1">
      <alignment/>
    </xf>
    <xf numFmtId="0" fontId="24" fillId="2" borderId="0" xfId="0" applyFont="1" applyFill="1" applyBorder="1" applyAlignment="1">
      <alignment/>
    </xf>
    <xf numFmtId="0" fontId="44" fillId="2" borderId="0" xfId="0" applyFont="1" applyFill="1" applyBorder="1" applyAlignment="1">
      <alignment horizontal="centerContinuous"/>
    </xf>
    <xf numFmtId="0" fontId="0" fillId="5" borderId="20" xfId="0" applyFill="1" applyBorder="1" applyAlignment="1">
      <alignment/>
    </xf>
    <xf numFmtId="0" fontId="0" fillId="5" borderId="30" xfId="0" applyFill="1" applyBorder="1" applyAlignment="1">
      <alignment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/>
    </xf>
    <xf numFmtId="0" fontId="9" fillId="5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8" fillId="7" borderId="32" xfId="0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/>
    </xf>
    <xf numFmtId="170" fontId="28" fillId="0" borderId="0" xfId="0" applyNumberFormat="1" applyFont="1" applyFill="1" applyBorder="1" applyAlignment="1">
      <alignment horizontal="right"/>
    </xf>
    <xf numFmtId="0" fontId="8" fillId="7" borderId="2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170" fontId="8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0" fillId="5" borderId="0" xfId="0" applyNumberFormat="1" applyFill="1" applyBorder="1" applyAlignment="1">
      <alignment/>
    </xf>
    <xf numFmtId="0" fontId="15" fillId="5" borderId="0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0" fontId="34" fillId="5" borderId="0" xfId="0" applyFont="1" applyFill="1" applyBorder="1" applyAlignment="1">
      <alignment/>
    </xf>
    <xf numFmtId="0" fontId="3" fillId="2" borderId="33" xfId="0" applyFont="1" applyFill="1" applyBorder="1" applyAlignment="1">
      <alignment horizontal="center"/>
    </xf>
    <xf numFmtId="170" fontId="16" fillId="0" borderId="0" xfId="0" applyNumberFormat="1" applyFont="1" applyBorder="1" applyAlignment="1">
      <alignment horizontal="right"/>
    </xf>
    <xf numFmtId="0" fontId="10" fillId="2" borderId="29" xfId="0" applyFont="1" applyFill="1" applyBorder="1" applyAlignment="1">
      <alignment horizontal="center"/>
    </xf>
    <xf numFmtId="0" fontId="34" fillId="2" borderId="0" xfId="0" applyFont="1" applyFill="1" applyBorder="1" applyAlignment="1">
      <alignment/>
    </xf>
    <xf numFmtId="0" fontId="13" fillId="5" borderId="34" xfId="0" applyFont="1" applyFill="1" applyBorder="1" applyAlignment="1">
      <alignment/>
    </xf>
    <xf numFmtId="0" fontId="0" fillId="9" borderId="0" xfId="0" applyFill="1" applyBorder="1" applyAlignment="1">
      <alignment/>
    </xf>
    <xf numFmtId="0" fontId="13" fillId="5" borderId="27" xfId="0" applyFon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35" xfId="0" applyFill="1" applyBorder="1" applyAlignment="1">
      <alignment/>
    </xf>
    <xf numFmtId="0" fontId="8" fillId="5" borderId="21" xfId="0" applyFont="1" applyFill="1" applyBorder="1" applyAlignment="1">
      <alignment horizontal="center"/>
    </xf>
    <xf numFmtId="0" fontId="0" fillId="5" borderId="22" xfId="0" applyFill="1" applyBorder="1" applyAlignment="1">
      <alignment/>
    </xf>
    <xf numFmtId="0" fontId="4" fillId="6" borderId="9" xfId="0" applyFont="1" applyFill="1" applyBorder="1" applyAlignment="1">
      <alignment horizontal="right"/>
    </xf>
    <xf numFmtId="0" fontId="16" fillId="6" borderId="5" xfId="0" applyFont="1" applyFill="1" applyBorder="1" applyAlignment="1">
      <alignment horizontal="right"/>
    </xf>
    <xf numFmtId="0" fontId="16" fillId="6" borderId="5" xfId="0" applyFont="1" applyFill="1" applyBorder="1" applyAlignment="1">
      <alignment horizontal="center"/>
    </xf>
    <xf numFmtId="0" fontId="18" fillId="5" borderId="21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170" fontId="6" fillId="3" borderId="10" xfId="0" applyNumberFormat="1" applyFont="1" applyFill="1" applyBorder="1" applyAlignment="1">
      <alignment/>
    </xf>
    <xf numFmtId="0" fontId="5" fillId="2" borderId="36" xfId="0" applyFont="1" applyFill="1" applyBorder="1" applyAlignment="1">
      <alignment horizontal="center"/>
    </xf>
    <xf numFmtId="170" fontId="8" fillId="3" borderId="6" xfId="0" applyNumberFormat="1" applyFont="1" applyFill="1" applyBorder="1" applyAlignment="1">
      <alignment/>
    </xf>
    <xf numFmtId="170" fontId="6" fillId="3" borderId="0" xfId="0" applyNumberFormat="1" applyFont="1" applyFill="1" applyBorder="1" applyAlignment="1">
      <alignment/>
    </xf>
    <xf numFmtId="170" fontId="16" fillId="3" borderId="0" xfId="0" applyNumberFormat="1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170" fontId="0" fillId="10" borderId="0" xfId="0" applyNumberFormat="1" applyFill="1" applyBorder="1" applyAlignment="1">
      <alignment/>
    </xf>
    <xf numFmtId="170" fontId="16" fillId="3" borderId="0" xfId="0" applyNumberFormat="1" applyFont="1" applyFill="1" applyBorder="1" applyAlignment="1">
      <alignment horizontal="right"/>
    </xf>
    <xf numFmtId="170" fontId="6" fillId="3" borderId="0" xfId="0" applyNumberFormat="1" applyFont="1" applyFill="1" applyBorder="1" applyAlignment="1">
      <alignment horizontal="right"/>
    </xf>
    <xf numFmtId="0" fontId="8" fillId="3" borderId="15" xfId="0" applyFont="1" applyFill="1" applyBorder="1" applyAlignment="1">
      <alignment/>
    </xf>
    <xf numFmtId="170" fontId="16" fillId="6" borderId="9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center"/>
    </xf>
    <xf numFmtId="170" fontId="17" fillId="0" borderId="6" xfId="0" applyNumberFormat="1" applyFont="1" applyFill="1" applyBorder="1" applyAlignment="1">
      <alignment/>
    </xf>
    <xf numFmtId="170" fontId="16" fillId="0" borderId="4" xfId="0" applyNumberFormat="1" applyFont="1" applyBorder="1" applyAlignment="1">
      <alignment/>
    </xf>
    <xf numFmtId="170" fontId="16" fillId="6" borderId="9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170" fontId="8" fillId="3" borderId="0" xfId="0" applyNumberFormat="1" applyFont="1" applyFill="1" applyBorder="1" applyAlignment="1">
      <alignment/>
    </xf>
    <xf numFmtId="170" fontId="8" fillId="3" borderId="0" xfId="0" applyNumberFormat="1" applyFont="1" applyFill="1" applyBorder="1" applyAlignment="1">
      <alignment horizontal="right"/>
    </xf>
    <xf numFmtId="0" fontId="35" fillId="3" borderId="10" xfId="0" applyFont="1" applyFill="1" applyBorder="1" applyAlignment="1">
      <alignment/>
    </xf>
    <xf numFmtId="0" fontId="13" fillId="3" borderId="10" xfId="0" applyFont="1" applyFill="1" applyBorder="1" applyAlignment="1">
      <alignment horizontal="center"/>
    </xf>
    <xf numFmtId="170" fontId="6" fillId="8" borderId="1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170" fontId="16" fillId="8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170" fontId="13" fillId="3" borderId="10" xfId="0" applyNumberFormat="1" applyFont="1" applyFill="1" applyBorder="1" applyAlignment="1">
      <alignment horizontal="center"/>
    </xf>
    <xf numFmtId="170" fontId="8" fillId="3" borderId="10" xfId="0" applyNumberFormat="1" applyFont="1" applyFill="1" applyBorder="1" applyAlignment="1">
      <alignment horizontal="center"/>
    </xf>
    <xf numFmtId="0" fontId="0" fillId="9" borderId="15" xfId="0" applyFill="1" applyBorder="1" applyAlignment="1">
      <alignment/>
    </xf>
    <xf numFmtId="0" fontId="42" fillId="9" borderId="11" xfId="0" applyFont="1" applyFill="1" applyBorder="1" applyAlignment="1">
      <alignment/>
    </xf>
    <xf numFmtId="0" fontId="42" fillId="9" borderId="8" xfId="0" applyFont="1" applyFill="1" applyBorder="1" applyAlignment="1">
      <alignment/>
    </xf>
    <xf numFmtId="0" fontId="0" fillId="9" borderId="4" xfId="0" applyFill="1" applyBorder="1" applyAlignment="1">
      <alignment/>
    </xf>
    <xf numFmtId="0" fontId="0" fillId="9" borderId="13" xfId="0" applyFill="1" applyBorder="1" applyAlignment="1">
      <alignment/>
    </xf>
    <xf numFmtId="170" fontId="8" fillId="2" borderId="11" xfId="0" applyNumberFormat="1" applyFont="1" applyFill="1" applyBorder="1" applyAlignment="1">
      <alignment horizontal="right"/>
    </xf>
    <xf numFmtId="170" fontId="8" fillId="2" borderId="14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170" fontId="8" fillId="2" borderId="13" xfId="0" applyNumberFormat="1" applyFont="1" applyFill="1" applyBorder="1" applyAlignment="1">
      <alignment horizontal="right"/>
    </xf>
    <xf numFmtId="170" fontId="16" fillId="0" borderId="1" xfId="0" applyNumberFormat="1" applyFont="1" applyBorder="1" applyAlignment="1">
      <alignment/>
    </xf>
    <xf numFmtId="0" fontId="16" fillId="2" borderId="1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48" fillId="9" borderId="5" xfId="0" applyFont="1" applyFill="1" applyBorder="1" applyAlignment="1">
      <alignment horizontal="center"/>
    </xf>
    <xf numFmtId="170" fontId="8" fillId="9" borderId="1" xfId="0" applyNumberFormat="1" applyFont="1" applyFill="1" applyBorder="1" applyAlignment="1">
      <alignment horizontal="right"/>
    </xf>
    <xf numFmtId="0" fontId="49" fillId="2" borderId="1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right" vertical="center"/>
    </xf>
    <xf numFmtId="2" fontId="17" fillId="0" borderId="4" xfId="0" applyNumberFormat="1" applyFont="1" applyFill="1" applyBorder="1" applyAlignment="1">
      <alignment horizontal="right"/>
    </xf>
    <xf numFmtId="0" fontId="8" fillId="10" borderId="2" xfId="0" applyFont="1" applyFill="1" applyBorder="1" applyAlignment="1">
      <alignment/>
    </xf>
    <xf numFmtId="0" fontId="8" fillId="10" borderId="7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10" borderId="2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5" fillId="3" borderId="11" xfId="0" applyFont="1" applyFill="1" applyBorder="1" applyAlignment="1">
      <alignment/>
    </xf>
    <xf numFmtId="170" fontId="6" fillId="0" borderId="5" xfId="0" applyNumberFormat="1" applyFont="1" applyBorder="1" applyAlignment="1">
      <alignment horizontal="right"/>
    </xf>
    <xf numFmtId="170" fontId="6" fillId="9" borderId="5" xfId="0" applyNumberFormat="1" applyFont="1" applyFill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50" fillId="9" borderId="7" xfId="0" applyFont="1" applyFill="1" applyBorder="1" applyAlignment="1">
      <alignment horizontal="left"/>
    </xf>
    <xf numFmtId="17" fontId="8" fillId="3" borderId="6" xfId="0" applyNumberFormat="1" applyFont="1" applyFill="1" applyBorder="1" applyAlignment="1">
      <alignment horizontal="center"/>
    </xf>
    <xf numFmtId="0" fontId="0" fillId="5" borderId="27" xfId="0" applyFill="1" applyBorder="1" applyAlignment="1">
      <alignment/>
    </xf>
    <xf numFmtId="0" fontId="24" fillId="9" borderId="10" xfId="0" applyFont="1" applyFill="1" applyBorder="1" applyAlignment="1">
      <alignment/>
    </xf>
    <xf numFmtId="0" fontId="25" fillId="4" borderId="6" xfId="0" applyFont="1" applyFill="1" applyBorder="1" applyAlignment="1">
      <alignment horizontal="centerContinuous"/>
    </xf>
    <xf numFmtId="0" fontId="24" fillId="4" borderId="10" xfId="0" applyFont="1" applyFill="1" applyBorder="1" applyAlignment="1">
      <alignment horizontal="centerContinuous"/>
    </xf>
    <xf numFmtId="0" fontId="27" fillId="4" borderId="10" xfId="0" applyFont="1" applyFill="1" applyBorder="1" applyAlignment="1">
      <alignment horizontal="centerContinuous"/>
    </xf>
    <xf numFmtId="0" fontId="26" fillId="5" borderId="24" xfId="0" applyFont="1" applyFill="1" applyBorder="1" applyAlignment="1">
      <alignment horizontal="centerContinuous"/>
    </xf>
    <xf numFmtId="170" fontId="6" fillId="0" borderId="9" xfId="0" applyNumberFormat="1" applyFont="1" applyBorder="1" applyAlignment="1">
      <alignment horizontal="right"/>
    </xf>
    <xf numFmtId="2" fontId="17" fillId="0" borderId="4" xfId="0" applyNumberFormat="1" applyFont="1" applyBorder="1" applyAlignment="1">
      <alignment horizontal="right"/>
    </xf>
    <xf numFmtId="0" fontId="50" fillId="9" borderId="5" xfId="0" applyFont="1" applyFill="1" applyBorder="1" applyAlignment="1">
      <alignment horizontal="left"/>
    </xf>
    <xf numFmtId="170" fontId="6" fillId="0" borderId="7" xfId="0" applyNumberFormat="1" applyFont="1" applyFill="1" applyBorder="1" applyAlignment="1">
      <alignment/>
    </xf>
    <xf numFmtId="0" fontId="24" fillId="4" borderId="40" xfId="0" applyFont="1" applyFill="1" applyBorder="1" applyAlignment="1">
      <alignment/>
    </xf>
    <xf numFmtId="0" fontId="24" fillId="9" borderId="41" xfId="0" applyFont="1" applyFill="1" applyBorder="1" applyAlignment="1">
      <alignment/>
    </xf>
    <xf numFmtId="170" fontId="51" fillId="8" borderId="39" xfId="0" applyNumberFormat="1" applyFont="1" applyFill="1" applyBorder="1" applyAlignment="1">
      <alignment/>
    </xf>
    <xf numFmtId="0" fontId="0" fillId="9" borderId="5" xfId="0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70" fontId="52" fillId="0" borderId="0" xfId="0" applyNumberFormat="1" applyFont="1" applyBorder="1" applyAlignment="1">
      <alignment horizontal="right"/>
    </xf>
    <xf numFmtId="0" fontId="8" fillId="2" borderId="12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2" fontId="16" fillId="0" borderId="20" xfId="0" applyNumberFormat="1" applyFont="1" applyBorder="1" applyAlignment="1">
      <alignment horizontal="right"/>
    </xf>
    <xf numFmtId="0" fontId="19" fillId="5" borderId="3" xfId="0" applyFont="1" applyFill="1" applyBorder="1" applyAlignment="1">
      <alignment horizontal="centerContinuous"/>
    </xf>
    <xf numFmtId="170" fontId="41" fillId="0" borderId="1" xfId="0" applyNumberFormat="1" applyFont="1" applyFill="1" applyBorder="1" applyAlignment="1">
      <alignment/>
    </xf>
    <xf numFmtId="170" fontId="41" fillId="9" borderId="1" xfId="0" applyNumberFormat="1" applyFont="1" applyFill="1" applyBorder="1" applyAlignment="1">
      <alignment/>
    </xf>
    <xf numFmtId="0" fontId="17" fillId="0" borderId="3" xfId="0" applyFont="1" applyFill="1" applyBorder="1" applyAlignment="1">
      <alignment horizontal="center"/>
    </xf>
    <xf numFmtId="2" fontId="17" fillId="9" borderId="2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Continuous"/>
    </xf>
    <xf numFmtId="0" fontId="8" fillId="12" borderId="9" xfId="0" applyFont="1" applyFill="1" applyBorder="1" applyAlignment="1">
      <alignment/>
    </xf>
    <xf numFmtId="0" fontId="13" fillId="12" borderId="7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2" fontId="16" fillId="6" borderId="1" xfId="0" applyNumberFormat="1" applyFont="1" applyFill="1" applyBorder="1" applyAlignment="1">
      <alignment horizontal="right"/>
    </xf>
    <xf numFmtId="2" fontId="16" fillId="7" borderId="12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70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 horizontal="right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 quotePrefix="1">
      <alignment horizontal="right" vertical="center"/>
    </xf>
    <xf numFmtId="2" fontId="8" fillId="0" borderId="8" xfId="0" applyNumberFormat="1" applyFont="1" applyFill="1" applyBorder="1" applyAlignment="1">
      <alignment horizontal="right" vertical="center"/>
    </xf>
    <xf numFmtId="2" fontId="17" fillId="0" borderId="8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170" fontId="8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0" fontId="16" fillId="0" borderId="15" xfId="0" applyNumberFormat="1" applyFont="1" applyFill="1" applyBorder="1" applyAlignment="1">
      <alignment/>
    </xf>
    <xf numFmtId="170" fontId="6" fillId="0" borderId="0" xfId="0" applyNumberFormat="1" applyFont="1" applyBorder="1" applyAlignment="1" quotePrefix="1">
      <alignment vertical="center"/>
    </xf>
    <xf numFmtId="170" fontId="51" fillId="13" borderId="15" xfId="0" applyNumberFormat="1" applyFont="1" applyFill="1" applyBorder="1" applyAlignment="1">
      <alignment/>
    </xf>
    <xf numFmtId="2" fontId="16" fillId="0" borderId="4" xfId="0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170" fontId="16" fillId="0" borderId="6" xfId="0" applyNumberFormat="1" applyFont="1" applyFill="1" applyBorder="1" applyAlignment="1">
      <alignment horizontal="right" vertical="center"/>
    </xf>
    <xf numFmtId="46" fontId="30" fillId="3" borderId="10" xfId="0" applyNumberFormat="1" applyFont="1" applyFill="1" applyBorder="1" applyAlignment="1">
      <alignment horizontal="center"/>
    </xf>
    <xf numFmtId="46" fontId="30" fillId="3" borderId="13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3" fillId="9" borderId="2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17" fontId="13" fillId="8" borderId="12" xfId="0" applyNumberFormat="1" applyFont="1" applyFill="1" applyBorder="1" applyAlignment="1">
      <alignment horizontal="center"/>
    </xf>
    <xf numFmtId="17" fontId="13" fillId="8" borderId="2" xfId="0" applyNumberFormat="1" applyFont="1" applyFill="1" applyBorder="1" applyAlignment="1">
      <alignment horizontal="center"/>
    </xf>
    <xf numFmtId="17" fontId="13" fillId="8" borderId="3" xfId="0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_CENT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DIR.  DOMINANTE  VENTO                                  ANNO   2022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925"/>
          <c:y val="0.09175"/>
          <c:w val="0.83775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tx>
            <c:v>Dir. dom. vento</c:v>
          </c:tx>
          <c:spPr>
            <a:gradFill rotWithShape="1">
              <a:gsLst>
                <a:gs pos="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 Anno 2011'!$AB$8:$AB$23</c:f>
              <c:strCache/>
            </c:strRef>
          </c:cat>
          <c:val>
            <c:numRef>
              <c:f>'Pisa sud Anno 2011'!$AC$8:$AC$23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36396006"/>
        <c:axId val="59128599"/>
      </c:barChart>
      <c:catAx>
        <c:axId val="3639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Settore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775"/>
            </c:manualLayout>
          </c:layout>
          <c:overlay val="0"/>
          <c:spPr>
            <a:solidFill>
              <a:srgbClr val="E3E3E3"/>
            </a:solidFill>
            <a:ln w="3175">
              <a:solidFill>
                <a:srgbClr val="E3E3E3"/>
              </a:solidFill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128599"/>
        <c:crossesAt val="0"/>
        <c:auto val="1"/>
        <c:lblOffset val="100"/>
        <c:noMultiLvlLbl val="0"/>
      </c:catAx>
      <c:valAx>
        <c:axId val="591285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N° Giorni                                                      PISA  Sud      NERELLI  A.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FFFF"/>
              </a:solidFill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39600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7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12700">
      <a:solid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UMIDITA'  RELATIVA   MEDIA - Min med e Max med                                   ANNO     2022</a:t>
            </a:r>
          </a:p>
        </c:rich>
      </c:tx>
      <c:layout>
        <c:manualLayout>
          <c:xMode val="factor"/>
          <c:yMode val="factor"/>
          <c:x val="-0.03525"/>
          <c:y val="0.006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35"/>
          <c:y val="0.095"/>
          <c:w val="0.80125"/>
          <c:h val="0.8295"/>
        </c:manualLayout>
      </c:layout>
      <c:lineChart>
        <c:grouping val="standard"/>
        <c:varyColors val="0"/>
        <c:ser>
          <c:idx val="0"/>
          <c:order val="0"/>
          <c:tx>
            <c:v>Ur max med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2011'!$K$8:$K$19</c:f>
              <c:strCache/>
            </c:strRef>
          </c:cat>
          <c:val>
            <c:numRef>
              <c:f>'Pisa sud Anno 2011'!$L$8:$L$19</c:f>
              <c:numCache/>
            </c:numRef>
          </c:val>
          <c:smooth val="0"/>
        </c:ser>
        <c:ser>
          <c:idx val="2"/>
          <c:order val="1"/>
          <c:tx>
            <c:v>Ur med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2011'!$K$8:$K$19</c:f>
              <c:strCache/>
            </c:strRef>
          </c:cat>
          <c:val>
            <c:numRef>
              <c:f>'Pisa sud Anno 2011'!$M$8:$M$19</c:f>
              <c:numCache/>
            </c:numRef>
          </c:val>
          <c:smooth val="0"/>
        </c:ser>
        <c:ser>
          <c:idx val="1"/>
          <c:order val="2"/>
          <c:tx>
            <c:v>Ur min med</c:v>
          </c:tx>
          <c:spPr>
            <a:ln w="3175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2011'!$K$8:$K$19</c:f>
              <c:strCache/>
            </c:strRef>
          </c:cat>
          <c:val>
            <c:numRef>
              <c:f>'Pisa sud Anno 2011'!$N$8:$N$19</c:f>
              <c:numCache/>
            </c:numRef>
          </c:val>
          <c:smooth val="0"/>
        </c:ser>
        <c:axId val="62395344"/>
        <c:axId val="24687185"/>
      </c:lineChart>
      <c:catAx>
        <c:axId val="6239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 PISA  Sud                    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687185"/>
        <c:crosses val="autoZero"/>
        <c:auto val="1"/>
        <c:lblOffset val="100"/>
        <c:noMultiLvlLbl val="0"/>
      </c:catAx>
      <c:valAx>
        <c:axId val="24687185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Ur</a:t>
                </a:r>
              </a:p>
            </c:rich>
          </c:tx>
          <c:layout/>
          <c:overlay val="0"/>
          <c:spPr>
            <a:solidFill>
              <a:srgbClr val="E3E3E3"/>
            </a:solidFill>
            <a:ln w="3175"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95344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71"/>
          <c:y val="0.4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VELOCITA'    MEDIA   DEL  VENTO - Max  med                                ANNO    2022</a:t>
            </a:r>
          </a:p>
        </c:rich>
      </c:tx>
      <c:layout>
        <c:manualLayout>
          <c:xMode val="factor"/>
          <c:yMode val="factor"/>
          <c:x val="-0.03725"/>
          <c:y val="0.006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15"/>
          <c:y val="0.11275"/>
          <c:w val="0.77725"/>
          <c:h val="0.83025"/>
        </c:manualLayout>
      </c:layout>
      <c:barChart>
        <c:barDir val="col"/>
        <c:grouping val="clustered"/>
        <c:varyColors val="0"/>
        <c:ser>
          <c:idx val="1"/>
          <c:order val="0"/>
          <c:tx>
            <c:v>Velocità max med</c:v>
          </c:tx>
          <c:spPr>
            <a:gradFill rotWithShape="1">
              <a:gsLst>
                <a:gs pos="0">
                  <a:srgbClr val="FFFFFF"/>
                </a:gs>
                <a:gs pos="100000">
                  <a:srgbClr val="33CCCC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 Anno 2011'!$O$8:$O$19</c:f>
              <c:strCache/>
            </c:strRef>
          </c:cat>
          <c:val>
            <c:numRef>
              <c:f>'Pisa sud Anno 2011'!$Q$8:$Q$19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Velocità med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69696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 Anno 2011'!$O$8:$O$19</c:f>
              <c:strCache/>
            </c:strRef>
          </c:cat>
          <c:val>
            <c:numRef>
              <c:f>'Pisa sud Anno 2011'!$AA$8:$AA$19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50"/>
        <c:axId val="20858074"/>
        <c:axId val="53504939"/>
      </c:barChart>
      <c:catAx>
        <c:axId val="2085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  PISA  Sud                              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504939"/>
        <c:crossesAt val="0"/>
        <c:auto val="1"/>
        <c:lblOffset val="100"/>
        <c:noMultiLvlLbl val="0"/>
      </c:catAx>
      <c:valAx>
        <c:axId val="5350493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85807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4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PRESSIONE   MEDIA - Min med e Max med                                     ANNO   2022</a:t>
            </a:r>
          </a:p>
        </c:rich>
      </c:tx>
      <c:layout>
        <c:manualLayout>
          <c:xMode val="factor"/>
          <c:yMode val="factor"/>
          <c:x val="-0.05875"/>
          <c:y val="0.01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5"/>
          <c:y val="0.1145"/>
          <c:w val="0.80925"/>
          <c:h val="0.83325"/>
        </c:manualLayout>
      </c:layout>
      <c:lineChart>
        <c:grouping val="standard"/>
        <c:varyColors val="0"/>
        <c:ser>
          <c:idx val="0"/>
          <c:order val="0"/>
          <c:tx>
            <c:v>Press. max med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2011'!$U$8:$U$19</c:f>
              <c:strCache/>
            </c:strRef>
          </c:cat>
          <c:val>
            <c:numRef>
              <c:f>'Pisa sud Anno 2011'!$X$8:$X$19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Press. med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2011'!$U$8:$U$19</c:f>
              <c:strCache/>
            </c:strRef>
          </c:cat>
          <c:val>
            <c:numRef>
              <c:f>'Pisa sud Anno 2011'!$W$8:$W$19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Press. min med</c:v>
          </c:tx>
          <c:spPr>
            <a:ln w="3175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2011'!$U$8:$U$19</c:f>
              <c:strCache/>
            </c:strRef>
          </c:cat>
          <c:val>
            <c:numRef>
              <c:f>'Pisa sud Anno 2011'!$V$8:$V$19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1782404"/>
        <c:axId val="38932773"/>
      </c:lineChart>
      <c:catAx>
        <c:axId val="11782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 Sud                                                                                      NERELLI  A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932773"/>
        <c:crossesAt val="700"/>
        <c:auto val="1"/>
        <c:lblOffset val="100"/>
        <c:noMultiLvlLbl val="0"/>
      </c:catAx>
      <c:valAx>
        <c:axId val="38932773"/>
        <c:scaling>
          <c:orientation val="minMax"/>
          <c:max val="1028"/>
          <c:min val="10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solidFill>
              <a:srgbClr val="E3E3E3"/>
            </a:solidFill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82404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466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TEMPERATURA   MEDIA - Min med e Max  med                                     ANNO   2022</a:t>
            </a:r>
          </a:p>
        </c:rich>
      </c:tx>
      <c:layout>
        <c:manualLayout>
          <c:xMode val="factor"/>
          <c:yMode val="factor"/>
          <c:x val="-0.054"/>
          <c:y val="0.0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4"/>
          <c:y val="0.11"/>
          <c:w val="0.7995"/>
          <c:h val="0.8305"/>
        </c:manualLayout>
      </c:layout>
      <c:lineChart>
        <c:grouping val="standard"/>
        <c:varyColors val="0"/>
        <c:ser>
          <c:idx val="0"/>
          <c:order val="0"/>
          <c:tx>
            <c:v>Temp. max med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2011'!$B$8:$B$19</c:f>
              <c:strCache/>
            </c:strRef>
          </c:cat>
          <c:val>
            <c:numRef>
              <c:f>'Pisa sud Anno 2011'!$E$8:$E$19</c:f>
              <c:numCache/>
            </c:numRef>
          </c:val>
          <c:smooth val="0"/>
        </c:ser>
        <c:ser>
          <c:idx val="1"/>
          <c:order val="1"/>
          <c:tx>
            <c:v>Temp. med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2011'!$B$8:$B$19</c:f>
              <c:strCache/>
            </c:strRef>
          </c:cat>
          <c:val>
            <c:numRef>
              <c:f>'Pisa sud Anno 2011'!$D$8:$D$19</c:f>
              <c:numCache/>
            </c:numRef>
          </c:val>
          <c:smooth val="0"/>
        </c:ser>
        <c:ser>
          <c:idx val="2"/>
          <c:order val="2"/>
          <c:tx>
            <c:v>Temp. min med</c:v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2011'!$B$8:$B$19</c:f>
              <c:strCache/>
            </c:strRef>
          </c:cat>
          <c:val>
            <c:numRef>
              <c:f>'Pisa sud Anno 2011'!$C$8:$C$19</c:f>
              <c:numCache/>
            </c:numRef>
          </c:val>
          <c:smooth val="0"/>
        </c:ser>
        <c:axId val="14850638"/>
        <c:axId val="66546879"/>
      </c:lineChart>
      <c:catAx>
        <c:axId val="1485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 Sud              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546879"/>
        <c:crossesAt val="-20"/>
        <c:auto val="1"/>
        <c:lblOffset val="100"/>
        <c:noMultiLvlLbl val="0"/>
      </c:catAx>
      <c:valAx>
        <c:axId val="66546879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85063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4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 TOT.   E   CUMULATE                         ANNO   2022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75"/>
          <c:y val="0.08575"/>
          <c:w val="0.85425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v>Totale mese</c:v>
          </c:tx>
          <c:spPr>
            <a:gradFill rotWithShape="1">
              <a:gsLst>
                <a:gs pos="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 Anno 2011'!$G$8:$G$19</c:f>
              <c:strCache/>
            </c:strRef>
          </c:cat>
          <c:val>
            <c:numRef>
              <c:f>'Pisa sud Anno 2011'!$H$8:$H$19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30"/>
        <c:axId val="62051000"/>
        <c:axId val="21588089"/>
      </c:barChart>
      <c:lineChart>
        <c:grouping val="standard"/>
        <c:varyColors val="0"/>
        <c:ser>
          <c:idx val="0"/>
          <c:order val="1"/>
          <c:tx>
            <c:v>P. cumulate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 Anno 2011'!$G$8:$G$19</c:f>
              <c:strCache/>
            </c:strRef>
          </c:cat>
          <c:val>
            <c:numRef>
              <c:f>'Pisa sud Anno 2011'!$I$8:$I$19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075074"/>
        <c:axId val="3804755"/>
      </c:lineChart>
      <c:catAx>
        <c:axId val="6205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 PISA  Sud         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588089"/>
        <c:crossesAt val="0"/>
        <c:auto val="0"/>
        <c:lblOffset val="100"/>
        <c:noMultiLvlLbl val="0"/>
      </c:catAx>
      <c:valAx>
        <c:axId val="2158808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 H2O 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051000"/>
        <c:crossesAt val="1"/>
        <c:crossBetween val="between"/>
        <c:dispUnits/>
        <c:majorUnit val="25"/>
        <c:minorUnit val="5"/>
      </c:valAx>
      <c:catAx>
        <c:axId val="60075074"/>
        <c:scaling>
          <c:orientation val="minMax"/>
        </c:scaling>
        <c:axPos val="b"/>
        <c:delete val="1"/>
        <c:majorTickMark val="in"/>
        <c:minorTickMark val="none"/>
        <c:tickLblPos val="nextTo"/>
        <c:crossAx val="3804755"/>
        <c:crossesAt val="0"/>
        <c:auto val="0"/>
        <c:lblOffset val="100"/>
        <c:noMultiLvlLbl val="0"/>
      </c:catAx>
      <c:valAx>
        <c:axId val="3804755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075074"/>
        <c:crosses val="max"/>
        <c:crossBetween val="between"/>
        <c:dispUnits/>
        <c:majorUnit val="50"/>
        <c:min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35"/>
          <c:y val="0.4665"/>
        </c:manualLayout>
      </c:layout>
      <c:overlay val="0"/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FENOMENI                                                             ANNO  2022</a:t>
            </a:r>
          </a:p>
        </c:rich>
      </c:tx>
      <c:layout>
        <c:manualLayout>
          <c:xMode val="factor"/>
          <c:yMode val="factor"/>
          <c:x val="-0.0275"/>
          <c:y val="0.00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75"/>
          <c:y val="0.09925"/>
          <c:w val="0.82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v>N° giorni</c:v>
          </c:tx>
          <c:spPr>
            <a:gradFill rotWithShape="1">
              <a:gsLst>
                <a:gs pos="0">
                  <a:srgbClr val="8080FF"/>
                </a:gs>
                <a:gs pos="100000">
                  <a:srgbClr val="CCFFCC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 Anno 2011'!$AE$9:$AE$20</c:f>
              <c:strCache/>
            </c:strRef>
          </c:cat>
          <c:val>
            <c:numRef>
              <c:f>'Pisa sud Anno 2011'!$AF$9:$AF$20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60"/>
        <c:axId val="34242796"/>
        <c:axId val="39749709"/>
      </c:barChart>
      <c:catAx>
        <c:axId val="34242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 Sud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749709"/>
        <c:crossesAt val="0"/>
        <c:auto val="1"/>
        <c:lblOffset val="100"/>
        <c:noMultiLvlLbl val="0"/>
      </c:catAx>
      <c:valAx>
        <c:axId val="397497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giorni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24279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525"/>
          <c:y val="0.50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 PREDOMINANTE  DEL VENTO       ANNO  2022       PISA  SUD       NERELLI  A.</a:t>
            </a:r>
          </a:p>
        </c:rich>
      </c:tx>
      <c:layout>
        <c:manualLayout>
          <c:xMode val="factor"/>
          <c:yMode val="factor"/>
          <c:x val="-0.021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7125"/>
          <c:w val="0.56225"/>
          <c:h val="0.74375"/>
        </c:manualLayout>
      </c:layout>
      <c:radarChart>
        <c:radarStyle val="filled"/>
        <c:varyColors val="0"/>
        <c:ser>
          <c:idx val="0"/>
          <c:order val="0"/>
          <c:tx>
            <c:v>Direzione predominante del vento</c:v>
          </c:tx>
          <c:spPr>
            <a:gradFill rotWithShape="1">
              <a:gsLst>
                <a:gs pos="0">
                  <a:srgbClr val="FF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'Pisa sud Anno 2011'!$AB$8:$AB$23</c:f>
              <c:strCache/>
            </c:strRef>
          </c:cat>
          <c:val>
            <c:numRef>
              <c:f>'Pisa sud Anno 2011'!$AC$8:$AC$23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2203062"/>
        <c:axId val="65609831"/>
      </c:radarChart>
      <c:catAx>
        <c:axId val="22203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609831"/>
        <c:crosses val="autoZero"/>
        <c:auto val="1"/>
        <c:lblOffset val="100"/>
        <c:noMultiLvlLbl val="0"/>
      </c:catAx>
      <c:valAx>
        <c:axId val="65609831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0306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48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0</xdr:rowOff>
    </xdr:from>
    <xdr:to>
      <xdr:col>26</xdr:col>
      <xdr:colOff>123825</xdr:colOff>
      <xdr:row>149</xdr:row>
      <xdr:rowOff>9525</xdr:rowOff>
    </xdr:to>
    <xdr:graphicFrame>
      <xdr:nvGraphicFramePr>
        <xdr:cNvPr id="1" name="Chart 5"/>
        <xdr:cNvGraphicFramePr/>
      </xdr:nvGraphicFramePr>
      <xdr:xfrm>
        <a:off x="0" y="18221325"/>
        <a:ext cx="98107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552450</xdr:colOff>
      <xdr:row>28</xdr:row>
      <xdr:rowOff>0</xdr:rowOff>
    </xdr:from>
    <xdr:to>
      <xdr:col>56</xdr:col>
      <xdr:colOff>219075</xdr:colOff>
      <xdr:row>67</xdr:row>
      <xdr:rowOff>38100</xdr:rowOff>
    </xdr:to>
    <xdr:graphicFrame>
      <xdr:nvGraphicFramePr>
        <xdr:cNvPr id="2" name="Chart 10"/>
        <xdr:cNvGraphicFramePr/>
      </xdr:nvGraphicFramePr>
      <xdr:xfrm>
        <a:off x="10239375" y="4972050"/>
        <a:ext cx="9839325" cy="648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9525</xdr:rowOff>
    </xdr:from>
    <xdr:to>
      <xdr:col>26</xdr:col>
      <xdr:colOff>114300</xdr:colOff>
      <xdr:row>108</xdr:row>
      <xdr:rowOff>9525</xdr:rowOff>
    </xdr:to>
    <xdr:graphicFrame>
      <xdr:nvGraphicFramePr>
        <xdr:cNvPr id="3" name="Chart 13"/>
        <xdr:cNvGraphicFramePr/>
      </xdr:nvGraphicFramePr>
      <xdr:xfrm>
        <a:off x="0" y="11591925"/>
        <a:ext cx="9801225" cy="647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109</xdr:row>
      <xdr:rowOff>9525</xdr:rowOff>
    </xdr:from>
    <xdr:to>
      <xdr:col>56</xdr:col>
      <xdr:colOff>228600</xdr:colOff>
      <xdr:row>149</xdr:row>
      <xdr:rowOff>9525</xdr:rowOff>
    </xdr:to>
    <xdr:graphicFrame>
      <xdr:nvGraphicFramePr>
        <xdr:cNvPr id="4" name="Chart 14"/>
        <xdr:cNvGraphicFramePr/>
      </xdr:nvGraphicFramePr>
      <xdr:xfrm>
        <a:off x="10248900" y="18230850"/>
        <a:ext cx="9839325" cy="647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161925</xdr:rowOff>
    </xdr:from>
    <xdr:to>
      <xdr:col>26</xdr:col>
      <xdr:colOff>104775</xdr:colOff>
      <xdr:row>67</xdr:row>
      <xdr:rowOff>28575</xdr:rowOff>
    </xdr:to>
    <xdr:graphicFrame>
      <xdr:nvGraphicFramePr>
        <xdr:cNvPr id="5" name="Chart 16"/>
        <xdr:cNvGraphicFramePr/>
      </xdr:nvGraphicFramePr>
      <xdr:xfrm>
        <a:off x="0" y="4962525"/>
        <a:ext cx="9791700" cy="648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150</xdr:row>
      <xdr:rowOff>0</xdr:rowOff>
    </xdr:from>
    <xdr:to>
      <xdr:col>26</xdr:col>
      <xdr:colOff>142875</xdr:colOff>
      <xdr:row>190</xdr:row>
      <xdr:rowOff>0</xdr:rowOff>
    </xdr:to>
    <xdr:graphicFrame>
      <xdr:nvGraphicFramePr>
        <xdr:cNvPr id="6" name="Chart 19"/>
        <xdr:cNvGraphicFramePr/>
      </xdr:nvGraphicFramePr>
      <xdr:xfrm>
        <a:off x="9525" y="24860250"/>
        <a:ext cx="9820275" cy="647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9525</xdr:colOff>
      <xdr:row>150</xdr:row>
      <xdr:rowOff>0</xdr:rowOff>
    </xdr:from>
    <xdr:to>
      <xdr:col>56</xdr:col>
      <xdr:colOff>247650</xdr:colOff>
      <xdr:row>190</xdr:row>
      <xdr:rowOff>0</xdr:rowOff>
    </xdr:to>
    <xdr:graphicFrame>
      <xdr:nvGraphicFramePr>
        <xdr:cNvPr id="7" name="Chart 24"/>
        <xdr:cNvGraphicFramePr/>
      </xdr:nvGraphicFramePr>
      <xdr:xfrm>
        <a:off x="10258425" y="24860250"/>
        <a:ext cx="9848850" cy="647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68</xdr:row>
      <xdr:rowOff>9525</xdr:rowOff>
    </xdr:from>
    <xdr:to>
      <xdr:col>56</xdr:col>
      <xdr:colOff>219075</xdr:colOff>
      <xdr:row>108</xdr:row>
      <xdr:rowOff>19050</xdr:rowOff>
    </xdr:to>
    <xdr:graphicFrame>
      <xdr:nvGraphicFramePr>
        <xdr:cNvPr id="8" name="Chart 28"/>
        <xdr:cNvGraphicFramePr/>
      </xdr:nvGraphicFramePr>
      <xdr:xfrm>
        <a:off x="10248900" y="11591925"/>
        <a:ext cx="9829800" cy="648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4.28125" style="0" customWidth="1"/>
    <col min="3" max="4" width="5.421875" style="0" customWidth="1"/>
    <col min="5" max="5" width="6.00390625" style="0" customWidth="1"/>
    <col min="6" max="6" width="1.57421875" style="0" hidden="1" customWidth="1"/>
    <col min="7" max="7" width="4.28125" style="0" customWidth="1"/>
    <col min="8" max="8" width="6.8515625" style="0" customWidth="1"/>
    <col min="9" max="9" width="6.421875" style="0" customWidth="1"/>
    <col min="10" max="10" width="0.5625" style="0" hidden="1" customWidth="1"/>
    <col min="11" max="11" width="4.28125" style="0" customWidth="1"/>
    <col min="12" max="12" width="5.57421875" style="0" customWidth="1"/>
    <col min="13" max="13" width="5.140625" style="0" customWidth="1"/>
    <col min="14" max="14" width="5.8515625" style="0" customWidth="1"/>
    <col min="15" max="15" width="4.28125" style="0" customWidth="1"/>
    <col min="16" max="16" width="6.28125" style="0" customWidth="1"/>
    <col min="17" max="17" width="8.7109375" style="0" customWidth="1"/>
    <col min="18" max="18" width="0.85546875" style="0" customWidth="1"/>
    <col min="19" max="19" width="21.8515625" style="0" customWidth="1"/>
    <col min="20" max="20" width="0.85546875" style="0" customWidth="1"/>
    <col min="21" max="21" width="4.28125" style="0" customWidth="1"/>
    <col min="22" max="22" width="7.57421875" style="0" customWidth="1"/>
    <col min="23" max="23" width="7.421875" style="0" customWidth="1"/>
    <col min="24" max="24" width="7.57421875" style="0" customWidth="1"/>
    <col min="25" max="25" width="4.140625" style="0" customWidth="1"/>
    <col min="26" max="27" width="8.421875" style="0" customWidth="1"/>
    <col min="28" max="29" width="7.7109375" style="0" customWidth="1"/>
    <col min="30" max="30" width="1.1484375" style="0" customWidth="1"/>
    <col min="31" max="31" width="9.421875" style="0" customWidth="1"/>
    <col min="32" max="32" width="7.57421875" style="0" customWidth="1"/>
    <col min="33" max="33" width="3.7109375" style="0" customWidth="1"/>
    <col min="34" max="40" width="4.57421875" style="0" customWidth="1"/>
    <col min="41" max="41" width="5.00390625" style="0" customWidth="1"/>
    <col min="42" max="45" width="4.57421875" style="0" customWidth="1"/>
    <col min="46" max="46" width="5.421875" style="0" customWidth="1"/>
    <col min="47" max="47" width="2.57421875" style="0" customWidth="1"/>
    <col min="48" max="48" width="5.8515625" style="0" customWidth="1"/>
    <col min="49" max="60" width="4.7109375" style="0" customWidth="1"/>
    <col min="61" max="61" width="7.140625" style="0" customWidth="1"/>
    <col min="62" max="62" width="2.7109375" style="0" customWidth="1"/>
  </cols>
  <sheetData>
    <row r="1" spans="1:33" ht="12.75" customHeight="1" thickBot="1">
      <c r="A1" s="100"/>
      <c r="B1" s="176"/>
      <c r="C1" s="178"/>
      <c r="D1" s="178"/>
      <c r="E1" s="178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9"/>
    </row>
    <row r="2" spans="1:107" ht="30.75" thickBot="1">
      <c r="A2" s="175"/>
      <c r="B2" s="282"/>
      <c r="C2" s="287"/>
      <c r="D2" s="293"/>
      <c r="E2" s="292"/>
      <c r="F2" s="283"/>
      <c r="G2" s="349" t="s">
        <v>106</v>
      </c>
      <c r="H2" s="349"/>
      <c r="I2" s="349"/>
      <c r="J2" s="349"/>
      <c r="K2" s="349"/>
      <c r="L2" s="350"/>
      <c r="M2" s="181"/>
      <c r="N2" s="181"/>
      <c r="O2" s="181"/>
      <c r="P2" s="175"/>
      <c r="Q2" s="182" t="s">
        <v>63</v>
      </c>
      <c r="R2" s="70"/>
      <c r="S2" s="23" t="s">
        <v>7</v>
      </c>
      <c r="T2" s="70"/>
      <c r="U2" s="111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83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33" ht="12.75">
      <c r="A3" s="170" t="s">
        <v>20</v>
      </c>
      <c r="B3" s="180"/>
      <c r="C3" s="284"/>
      <c r="D3" s="285"/>
      <c r="E3" s="286"/>
      <c r="F3" s="20"/>
      <c r="G3" s="20"/>
      <c r="H3" s="20"/>
      <c r="I3" s="20"/>
      <c r="J3" s="20"/>
      <c r="K3" s="66"/>
      <c r="L3" s="20"/>
      <c r="M3" s="20"/>
      <c r="N3" s="20"/>
      <c r="O3" s="66"/>
      <c r="P3" s="67"/>
      <c r="Q3" s="141"/>
      <c r="R3" s="21"/>
      <c r="S3" s="63"/>
      <c r="T3" s="70"/>
      <c r="U3" s="64"/>
      <c r="V3" s="102"/>
      <c r="W3" s="65"/>
      <c r="X3" s="65"/>
      <c r="Y3" s="65"/>
      <c r="Z3" s="65"/>
      <c r="AA3" s="65"/>
      <c r="AB3" s="65"/>
      <c r="AC3" s="107"/>
      <c r="AD3" s="107"/>
      <c r="AE3" s="107"/>
      <c r="AF3" s="107"/>
      <c r="AG3" s="183"/>
    </row>
    <row r="4" spans="1:33" ht="12.75">
      <c r="A4" s="170" t="s">
        <v>24</v>
      </c>
      <c r="B4" s="180"/>
      <c r="C4" s="355" t="s">
        <v>100</v>
      </c>
      <c r="D4" s="356"/>
      <c r="E4" s="356"/>
      <c r="F4" s="356"/>
      <c r="G4" s="356"/>
      <c r="H4" s="356"/>
      <c r="I4" s="357"/>
      <c r="J4" s="70"/>
      <c r="K4" s="27"/>
      <c r="L4" s="354" t="s">
        <v>53</v>
      </c>
      <c r="M4" s="354"/>
      <c r="N4" s="354"/>
      <c r="O4" s="75"/>
      <c r="P4" s="56" t="s">
        <v>66</v>
      </c>
      <c r="Q4" s="56">
        <v>2022</v>
      </c>
      <c r="R4" s="70"/>
      <c r="S4" s="19"/>
      <c r="T4" s="70"/>
      <c r="U4" s="26"/>
      <c r="V4" s="55" t="s">
        <v>66</v>
      </c>
      <c r="W4" s="56">
        <v>2022</v>
      </c>
      <c r="X4" s="45"/>
      <c r="Y4" s="26"/>
      <c r="Z4" s="37"/>
      <c r="AA4" s="37"/>
      <c r="AB4" s="42"/>
      <c r="AC4" s="17"/>
      <c r="AD4" s="18"/>
      <c r="AE4" s="363">
        <v>2022</v>
      </c>
      <c r="AF4" s="364"/>
      <c r="AG4" s="184"/>
    </row>
    <row r="5" spans="1:33" ht="12.75">
      <c r="A5" s="170" t="s">
        <v>15</v>
      </c>
      <c r="B5" s="180"/>
      <c r="C5" s="48" t="s">
        <v>69</v>
      </c>
      <c r="D5" s="49"/>
      <c r="E5" s="49"/>
      <c r="F5" s="49"/>
      <c r="G5" s="308"/>
      <c r="H5" s="49"/>
      <c r="I5" s="50"/>
      <c r="J5" s="70"/>
      <c r="K5" s="78"/>
      <c r="L5" s="351" t="s">
        <v>52</v>
      </c>
      <c r="M5" s="351"/>
      <c r="N5" s="351"/>
      <c r="O5" s="76"/>
      <c r="P5" s="351" t="s">
        <v>54</v>
      </c>
      <c r="Q5" s="352"/>
      <c r="R5" s="70"/>
      <c r="S5" s="30" t="s">
        <v>8</v>
      </c>
      <c r="T5" s="70"/>
      <c r="U5" s="135"/>
      <c r="V5" s="346" t="s">
        <v>83</v>
      </c>
      <c r="W5" s="347"/>
      <c r="X5" s="348"/>
      <c r="Y5" s="136"/>
      <c r="Z5" s="38" t="s">
        <v>23</v>
      </c>
      <c r="AA5" s="38"/>
      <c r="AB5" s="43"/>
      <c r="AC5" s="106"/>
      <c r="AD5" s="70"/>
      <c r="AE5" s="185"/>
      <c r="AF5" s="185"/>
      <c r="AG5" s="183"/>
    </row>
    <row r="6" spans="1:62" ht="13.5" thickBot="1">
      <c r="A6" s="170" t="s">
        <v>18</v>
      </c>
      <c r="B6" s="180"/>
      <c r="C6" s="186" t="s">
        <v>47</v>
      </c>
      <c r="D6" s="187" t="s">
        <v>48</v>
      </c>
      <c r="E6" s="186" t="s">
        <v>49</v>
      </c>
      <c r="F6" s="187"/>
      <c r="G6" s="310"/>
      <c r="H6" s="353" t="s">
        <v>51</v>
      </c>
      <c r="I6" s="353"/>
      <c r="J6" s="188"/>
      <c r="K6" s="79"/>
      <c r="L6" s="52" t="s">
        <v>4</v>
      </c>
      <c r="M6" s="51" t="s">
        <v>14</v>
      </c>
      <c r="N6" s="54" t="s">
        <v>44</v>
      </c>
      <c r="O6" s="77"/>
      <c r="P6" s="60" t="s">
        <v>5</v>
      </c>
      <c r="Q6" s="36" t="s">
        <v>95</v>
      </c>
      <c r="R6" s="70"/>
      <c r="S6" s="31" t="s">
        <v>9</v>
      </c>
      <c r="T6" s="70"/>
      <c r="U6" s="53"/>
      <c r="V6" s="60" t="s">
        <v>44</v>
      </c>
      <c r="W6" s="54" t="s">
        <v>14</v>
      </c>
      <c r="X6" s="54" t="s">
        <v>45</v>
      </c>
      <c r="Y6" s="27"/>
      <c r="Z6" s="59" t="s">
        <v>21</v>
      </c>
      <c r="AA6" s="59" t="s">
        <v>22</v>
      </c>
      <c r="AB6" s="44"/>
      <c r="AC6" s="139"/>
      <c r="AD6" s="70"/>
      <c r="AE6" s="189"/>
      <c r="AF6" s="189"/>
      <c r="AG6" s="183"/>
      <c r="BI6" s="73"/>
      <c r="BJ6" s="73"/>
    </row>
    <row r="7" spans="1:63" ht="13.5" thickBot="1">
      <c r="A7" s="170"/>
      <c r="B7" s="190"/>
      <c r="C7" s="58" t="s">
        <v>43</v>
      </c>
      <c r="D7" s="58" t="s">
        <v>90</v>
      </c>
      <c r="E7" s="58" t="s">
        <v>43</v>
      </c>
      <c r="F7" s="265"/>
      <c r="G7" s="309"/>
      <c r="H7" s="57" t="s">
        <v>0</v>
      </c>
      <c r="I7" s="266" t="s">
        <v>55</v>
      </c>
      <c r="J7" s="267"/>
      <c r="K7" s="80"/>
      <c r="L7" s="268" t="s">
        <v>43</v>
      </c>
      <c r="M7" s="58" t="s">
        <v>10</v>
      </c>
      <c r="N7" s="269" t="s">
        <v>43</v>
      </c>
      <c r="O7" s="80"/>
      <c r="P7" s="57" t="s">
        <v>6</v>
      </c>
      <c r="Q7" s="58" t="s">
        <v>101</v>
      </c>
      <c r="R7" s="267"/>
      <c r="S7" s="270"/>
      <c r="T7" s="267"/>
      <c r="U7" s="80"/>
      <c r="V7" s="268" t="s">
        <v>43</v>
      </c>
      <c r="W7" s="269" t="s">
        <v>50</v>
      </c>
      <c r="X7" s="269" t="s">
        <v>43</v>
      </c>
      <c r="Y7" s="80"/>
      <c r="Z7" s="58" t="s">
        <v>35</v>
      </c>
      <c r="AA7" s="57" t="s">
        <v>101</v>
      </c>
      <c r="AB7" s="109"/>
      <c r="AC7" s="18"/>
      <c r="AD7" s="70"/>
      <c r="AE7" s="109"/>
      <c r="AF7" s="18" t="s">
        <v>84</v>
      </c>
      <c r="AG7" s="184"/>
      <c r="AH7" s="360" t="s">
        <v>80</v>
      </c>
      <c r="AI7" s="360"/>
      <c r="AJ7" s="163"/>
      <c r="AK7" s="162"/>
      <c r="AL7" s="161"/>
      <c r="AM7" s="161"/>
      <c r="AN7" s="161"/>
      <c r="AO7" s="161"/>
      <c r="AP7" s="161"/>
      <c r="AQ7" s="161"/>
      <c r="AR7" s="161"/>
      <c r="AS7" s="161"/>
      <c r="AT7" s="161"/>
      <c r="AU7" s="164"/>
      <c r="AV7" s="358" t="s">
        <v>87</v>
      </c>
      <c r="AW7" s="359"/>
      <c r="AX7" s="16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>
        <v>2022</v>
      </c>
      <c r="BJ7" s="155"/>
      <c r="BK7" s="73"/>
    </row>
    <row r="8" spans="1:62" ht="13.5" customHeight="1" thickBot="1">
      <c r="A8" s="9" t="s">
        <v>15</v>
      </c>
      <c r="B8" s="191" t="s">
        <v>77</v>
      </c>
      <c r="C8" s="322">
        <v>4</v>
      </c>
      <c r="D8" s="83">
        <v>8.1</v>
      </c>
      <c r="E8" s="192">
        <v>12.8</v>
      </c>
      <c r="F8" s="28"/>
      <c r="G8" s="143" t="s">
        <v>77</v>
      </c>
      <c r="H8" s="140">
        <v>62.8</v>
      </c>
      <c r="I8" s="291">
        <f>SUM(I1+H8)</f>
        <v>62.8</v>
      </c>
      <c r="J8" s="86"/>
      <c r="K8" s="33" t="s">
        <v>77</v>
      </c>
      <c r="L8" s="326">
        <v>92.3</v>
      </c>
      <c r="M8" s="87">
        <v>78.8</v>
      </c>
      <c r="N8" s="138">
        <v>59.6</v>
      </c>
      <c r="O8" s="33" t="s">
        <v>77</v>
      </c>
      <c r="P8" s="8" t="s">
        <v>118</v>
      </c>
      <c r="Q8" s="327">
        <v>5.55</v>
      </c>
      <c r="R8" s="70">
        <v>0.5</v>
      </c>
      <c r="S8" s="280"/>
      <c r="T8" s="70"/>
      <c r="U8" s="33" t="s">
        <v>77</v>
      </c>
      <c r="V8" s="193">
        <v>1019.5</v>
      </c>
      <c r="W8" s="194">
        <v>1022.3</v>
      </c>
      <c r="X8" s="325">
        <v>1025.7</v>
      </c>
      <c r="Y8" s="33" t="s">
        <v>77</v>
      </c>
      <c r="Z8" s="331" t="s">
        <v>117</v>
      </c>
      <c r="AA8" s="328">
        <v>0.88</v>
      </c>
      <c r="AB8" s="32" t="s">
        <v>25</v>
      </c>
      <c r="AC8" s="271">
        <f aca="true" t="shared" si="0" ref="AC8:AC23">SUM(AW9:BH9)</f>
        <v>0</v>
      </c>
      <c r="AD8" s="70"/>
      <c r="AE8" s="361" t="s">
        <v>8</v>
      </c>
      <c r="AF8" s="362"/>
      <c r="AG8" s="183"/>
      <c r="AH8" s="81" t="s">
        <v>77</v>
      </c>
      <c r="AI8" s="81" t="s">
        <v>78</v>
      </c>
      <c r="AJ8" s="81" t="s">
        <v>19</v>
      </c>
      <c r="AK8" s="81" t="s">
        <v>18</v>
      </c>
      <c r="AL8" s="81" t="s">
        <v>19</v>
      </c>
      <c r="AM8" s="81" t="s">
        <v>77</v>
      </c>
      <c r="AN8" s="81" t="s">
        <v>28</v>
      </c>
      <c r="AO8" s="81" t="s">
        <v>18</v>
      </c>
      <c r="AP8" s="81" t="s">
        <v>15</v>
      </c>
      <c r="AQ8" s="81" t="s">
        <v>11</v>
      </c>
      <c r="AR8" s="81" t="s">
        <v>25</v>
      </c>
      <c r="AS8" s="81" t="s">
        <v>79</v>
      </c>
      <c r="AT8" s="277" t="s">
        <v>88</v>
      </c>
      <c r="AU8" s="166"/>
      <c r="AV8" s="277" t="s">
        <v>85</v>
      </c>
      <c r="AW8" s="318" t="s">
        <v>77</v>
      </c>
      <c r="AX8" s="318" t="s">
        <v>78</v>
      </c>
      <c r="AY8" s="318" t="s">
        <v>19</v>
      </c>
      <c r="AZ8" s="318" t="s">
        <v>18</v>
      </c>
      <c r="BA8" s="318" t="s">
        <v>19</v>
      </c>
      <c r="BB8" s="318" t="s">
        <v>77</v>
      </c>
      <c r="BC8" s="318" t="s">
        <v>28</v>
      </c>
      <c r="BD8" s="318" t="s">
        <v>18</v>
      </c>
      <c r="BE8" s="318" t="s">
        <v>15</v>
      </c>
      <c r="BF8" s="318" t="s">
        <v>11</v>
      </c>
      <c r="BG8" s="318" t="s">
        <v>25</v>
      </c>
      <c r="BH8" s="318" t="s">
        <v>79</v>
      </c>
      <c r="BI8" s="366" t="s">
        <v>86</v>
      </c>
      <c r="BJ8" s="156"/>
    </row>
    <row r="9" spans="1:62" ht="13.5" customHeight="1">
      <c r="A9" s="9" t="s">
        <v>97</v>
      </c>
      <c r="B9" s="195" t="s">
        <v>78</v>
      </c>
      <c r="C9" s="192">
        <v>4.9</v>
      </c>
      <c r="D9" s="83">
        <v>9.7</v>
      </c>
      <c r="E9" s="82">
        <v>14.9</v>
      </c>
      <c r="F9" s="29"/>
      <c r="G9" s="143" t="s">
        <v>78</v>
      </c>
      <c r="H9" s="140">
        <v>42.8</v>
      </c>
      <c r="I9" s="273">
        <f aca="true" t="shared" si="1" ref="I9:I19">SUM(I8+H9)</f>
        <v>105.6</v>
      </c>
      <c r="J9" s="86"/>
      <c r="K9" s="33" t="s">
        <v>78</v>
      </c>
      <c r="L9" s="173">
        <v>93.2</v>
      </c>
      <c r="M9" s="87">
        <v>77.9</v>
      </c>
      <c r="N9" s="138">
        <v>57.3</v>
      </c>
      <c r="O9" s="143" t="s">
        <v>78</v>
      </c>
      <c r="P9" s="336" t="s">
        <v>31</v>
      </c>
      <c r="Q9" s="263">
        <v>6.79</v>
      </c>
      <c r="R9" s="70"/>
      <c r="S9" s="290"/>
      <c r="T9" s="70"/>
      <c r="U9" s="33" t="s">
        <v>78</v>
      </c>
      <c r="V9" s="193">
        <v>1017.1</v>
      </c>
      <c r="W9" s="194">
        <v>1020</v>
      </c>
      <c r="X9" s="193">
        <v>1023.1</v>
      </c>
      <c r="Y9" s="33" t="s">
        <v>78</v>
      </c>
      <c r="Z9" s="220" t="s">
        <v>117</v>
      </c>
      <c r="AA9" s="264">
        <v>1.05</v>
      </c>
      <c r="AB9" s="33" t="s">
        <v>30</v>
      </c>
      <c r="AC9" s="271">
        <f t="shared" si="0"/>
        <v>2</v>
      </c>
      <c r="AD9" s="70"/>
      <c r="AE9" s="132" t="s">
        <v>75</v>
      </c>
      <c r="AF9" s="129">
        <f>SUM(AH9:AS9)</f>
        <v>67</v>
      </c>
      <c r="AG9" s="183"/>
      <c r="AH9" s="321">
        <v>6</v>
      </c>
      <c r="AI9" s="321">
        <v>4</v>
      </c>
      <c r="AJ9" s="321">
        <v>3</v>
      </c>
      <c r="AK9" s="321">
        <v>8</v>
      </c>
      <c r="AL9" s="321">
        <v>3</v>
      </c>
      <c r="AM9" s="321">
        <v>3</v>
      </c>
      <c r="AN9" s="321">
        <v>0</v>
      </c>
      <c r="AO9" s="321">
        <v>5</v>
      </c>
      <c r="AP9" s="321">
        <v>7</v>
      </c>
      <c r="AQ9" s="321">
        <v>1</v>
      </c>
      <c r="AR9" s="321">
        <v>13</v>
      </c>
      <c r="AS9" s="321">
        <v>14</v>
      </c>
      <c r="AT9" s="278">
        <v>50</v>
      </c>
      <c r="AU9" s="166"/>
      <c r="AV9" s="278" t="s">
        <v>25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275">
        <f aca="true" t="shared" si="2" ref="BI9:BI24">SUM(AW9:BH9)</f>
        <v>0</v>
      </c>
      <c r="BJ9" s="156"/>
    </row>
    <row r="10" spans="1:64" ht="13.5" customHeight="1">
      <c r="A10" s="9" t="s">
        <v>79</v>
      </c>
      <c r="B10" s="195" t="s">
        <v>19</v>
      </c>
      <c r="C10" s="192">
        <v>5.1</v>
      </c>
      <c r="D10" s="83">
        <v>10.5</v>
      </c>
      <c r="E10" s="82">
        <v>16.4</v>
      </c>
      <c r="F10" s="29"/>
      <c r="G10" s="143" t="s">
        <v>19</v>
      </c>
      <c r="H10" s="140">
        <v>59.2</v>
      </c>
      <c r="I10" s="273">
        <f t="shared" si="1"/>
        <v>164.8</v>
      </c>
      <c r="J10" s="86"/>
      <c r="K10" s="33" t="s">
        <v>19</v>
      </c>
      <c r="L10" s="173">
        <v>80.4</v>
      </c>
      <c r="M10" s="87">
        <v>59.9</v>
      </c>
      <c r="N10" s="338">
        <v>38.7</v>
      </c>
      <c r="O10" s="33" t="s">
        <v>19</v>
      </c>
      <c r="P10" s="8" t="s">
        <v>26</v>
      </c>
      <c r="Q10" s="263">
        <v>7.69</v>
      </c>
      <c r="R10" s="70"/>
      <c r="S10" s="290"/>
      <c r="T10" s="70"/>
      <c r="U10" s="33" t="s">
        <v>19</v>
      </c>
      <c r="V10" s="193">
        <v>1020.2</v>
      </c>
      <c r="W10" s="194">
        <v>1022.5</v>
      </c>
      <c r="X10" s="193">
        <v>1024.9</v>
      </c>
      <c r="Y10" s="33" t="s">
        <v>19</v>
      </c>
      <c r="Z10" s="220" t="s">
        <v>117</v>
      </c>
      <c r="AA10" s="264">
        <v>1.42</v>
      </c>
      <c r="AB10" s="33" t="s">
        <v>31</v>
      </c>
      <c r="AC10" s="271">
        <f t="shared" si="0"/>
        <v>10</v>
      </c>
      <c r="AD10" s="70"/>
      <c r="AE10" s="132" t="s">
        <v>56</v>
      </c>
      <c r="AF10" s="129">
        <f aca="true" t="shared" si="3" ref="AF10:AF19">SUM(AH10:AS10)</f>
        <v>0</v>
      </c>
      <c r="AG10" s="183"/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278">
        <f aca="true" t="shared" si="4" ref="AT10:AT20">SUM(AH10:AS10)</f>
        <v>0</v>
      </c>
      <c r="AU10" s="166"/>
      <c r="AV10" s="275" t="s">
        <v>30</v>
      </c>
      <c r="AW10" s="62">
        <v>0</v>
      </c>
      <c r="AX10" s="62">
        <v>0</v>
      </c>
      <c r="AY10" s="62">
        <v>0</v>
      </c>
      <c r="AZ10" s="62">
        <v>0</v>
      </c>
      <c r="BA10" s="62">
        <v>1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1</v>
      </c>
      <c r="BI10" s="275">
        <f t="shared" si="2"/>
        <v>2</v>
      </c>
      <c r="BJ10" s="156"/>
      <c r="BL10" s="73"/>
    </row>
    <row r="11" spans="1:62" ht="13.5" customHeight="1">
      <c r="A11" s="10"/>
      <c r="B11" s="195" t="s">
        <v>18</v>
      </c>
      <c r="C11" s="82">
        <v>8.2</v>
      </c>
      <c r="D11" s="83">
        <v>13.5</v>
      </c>
      <c r="E11" s="82">
        <v>19.1</v>
      </c>
      <c r="F11" s="29"/>
      <c r="G11" s="143" t="s">
        <v>18</v>
      </c>
      <c r="H11" s="140">
        <v>61.2</v>
      </c>
      <c r="I11" s="273">
        <f t="shared" si="1"/>
        <v>226</v>
      </c>
      <c r="J11" s="86"/>
      <c r="K11" s="33" t="s">
        <v>18</v>
      </c>
      <c r="L11" s="173">
        <v>89.7</v>
      </c>
      <c r="M11" s="87">
        <v>69.6</v>
      </c>
      <c r="N11" s="138">
        <v>45.7</v>
      </c>
      <c r="O11" s="33" t="s">
        <v>18</v>
      </c>
      <c r="P11" s="8" t="s">
        <v>108</v>
      </c>
      <c r="Q11" s="340">
        <v>8.21</v>
      </c>
      <c r="R11" s="70"/>
      <c r="S11" s="260"/>
      <c r="T11" s="196"/>
      <c r="U11" s="33" t="s">
        <v>18</v>
      </c>
      <c r="V11" s="323">
        <v>1009.8</v>
      </c>
      <c r="W11" s="194">
        <v>1012.3</v>
      </c>
      <c r="X11" s="193">
        <v>1015.1</v>
      </c>
      <c r="Y11" s="33" t="s">
        <v>18</v>
      </c>
      <c r="Z11" s="329" t="s">
        <v>117</v>
      </c>
      <c r="AA11" s="330">
        <v>1.65</v>
      </c>
      <c r="AB11" s="33" t="s">
        <v>32</v>
      </c>
      <c r="AC11" s="271">
        <f t="shared" si="0"/>
        <v>19</v>
      </c>
      <c r="AD11" s="70"/>
      <c r="AE11" s="133" t="s">
        <v>67</v>
      </c>
      <c r="AF11" s="129">
        <f t="shared" si="3"/>
        <v>0</v>
      </c>
      <c r="AG11" s="183"/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278">
        <f t="shared" si="4"/>
        <v>0</v>
      </c>
      <c r="AU11" s="166"/>
      <c r="AV11" s="275" t="s">
        <v>31</v>
      </c>
      <c r="AW11" s="62">
        <v>2</v>
      </c>
      <c r="AX11" s="62">
        <v>2</v>
      </c>
      <c r="AY11" s="62">
        <v>3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1</v>
      </c>
      <c r="BF11" s="62">
        <v>0</v>
      </c>
      <c r="BG11" s="62">
        <v>1</v>
      </c>
      <c r="BH11" s="62">
        <v>1</v>
      </c>
      <c r="BI11" s="275">
        <f t="shared" si="2"/>
        <v>10</v>
      </c>
      <c r="BJ11" s="156"/>
    </row>
    <row r="12" spans="1:62" ht="13.5" customHeight="1">
      <c r="A12" s="10"/>
      <c r="B12" s="195" t="s">
        <v>19</v>
      </c>
      <c r="C12" s="82">
        <v>14.7</v>
      </c>
      <c r="D12" s="83">
        <v>20.1</v>
      </c>
      <c r="E12" s="82">
        <v>25.2</v>
      </c>
      <c r="F12" s="29"/>
      <c r="G12" s="143" t="s">
        <v>19</v>
      </c>
      <c r="H12" s="140">
        <v>30</v>
      </c>
      <c r="I12" s="273">
        <f t="shared" si="1"/>
        <v>256</v>
      </c>
      <c r="J12" s="86"/>
      <c r="K12" s="33" t="s">
        <v>19</v>
      </c>
      <c r="L12" s="334">
        <v>88.7</v>
      </c>
      <c r="M12" s="87">
        <v>70</v>
      </c>
      <c r="N12" s="296">
        <v>48.2</v>
      </c>
      <c r="O12" s="33" t="s">
        <v>19</v>
      </c>
      <c r="P12" s="8" t="s">
        <v>26</v>
      </c>
      <c r="Q12" s="263">
        <v>6.53</v>
      </c>
      <c r="R12" s="70"/>
      <c r="S12" s="295"/>
      <c r="T12" s="197"/>
      <c r="U12" s="33" t="s">
        <v>19</v>
      </c>
      <c r="V12" s="193">
        <v>1014.3</v>
      </c>
      <c r="W12" s="194">
        <v>1016</v>
      </c>
      <c r="X12" s="193">
        <v>1018.9</v>
      </c>
      <c r="Y12" s="33" t="s">
        <v>19</v>
      </c>
      <c r="Z12" s="220" t="s">
        <v>29</v>
      </c>
      <c r="AA12" s="264">
        <v>1.19</v>
      </c>
      <c r="AB12" s="34" t="s">
        <v>26</v>
      </c>
      <c r="AC12" s="271">
        <f t="shared" si="0"/>
        <v>11</v>
      </c>
      <c r="AD12" s="70"/>
      <c r="AE12" s="132" t="s">
        <v>57</v>
      </c>
      <c r="AF12" s="129">
        <f t="shared" si="3"/>
        <v>30</v>
      </c>
      <c r="AG12" s="183"/>
      <c r="AH12" s="62">
        <v>1</v>
      </c>
      <c r="AI12" s="62">
        <v>2</v>
      </c>
      <c r="AJ12" s="62">
        <v>0</v>
      </c>
      <c r="AK12" s="62">
        <v>5</v>
      </c>
      <c r="AL12" s="62">
        <v>1</v>
      </c>
      <c r="AM12" s="62">
        <v>3</v>
      </c>
      <c r="AN12" s="62">
        <v>0</v>
      </c>
      <c r="AO12" s="62">
        <v>8</v>
      </c>
      <c r="AP12" s="62">
        <v>5</v>
      </c>
      <c r="AQ12" s="62">
        <v>0</v>
      </c>
      <c r="AR12" s="62">
        <v>3</v>
      </c>
      <c r="AS12" s="62">
        <v>2</v>
      </c>
      <c r="AT12" s="278">
        <f t="shared" si="4"/>
        <v>30</v>
      </c>
      <c r="AU12" s="166"/>
      <c r="AV12" s="275" t="s">
        <v>32</v>
      </c>
      <c r="AW12" s="62">
        <v>2</v>
      </c>
      <c r="AX12" s="62">
        <v>1</v>
      </c>
      <c r="AY12" s="62">
        <v>7</v>
      </c>
      <c r="AZ12" s="62">
        <v>3</v>
      </c>
      <c r="BA12" s="62">
        <v>0</v>
      </c>
      <c r="BB12" s="62">
        <v>1</v>
      </c>
      <c r="BC12" s="62">
        <v>0</v>
      </c>
      <c r="BD12" s="62">
        <v>0</v>
      </c>
      <c r="BE12" s="62">
        <v>0</v>
      </c>
      <c r="BF12" s="62">
        <v>0</v>
      </c>
      <c r="BG12" s="62">
        <v>3</v>
      </c>
      <c r="BH12" s="62">
        <v>2</v>
      </c>
      <c r="BI12" s="275">
        <f t="shared" si="2"/>
        <v>19</v>
      </c>
      <c r="BJ12" s="156"/>
    </row>
    <row r="13" spans="1:62" ht="13.5" customHeight="1">
      <c r="A13" s="7" t="s">
        <v>25</v>
      </c>
      <c r="B13" s="195" t="s">
        <v>77</v>
      </c>
      <c r="C13" s="82">
        <v>19.5</v>
      </c>
      <c r="D13" s="83">
        <v>25.1</v>
      </c>
      <c r="E13" s="82">
        <v>30.4</v>
      </c>
      <c r="F13" s="29"/>
      <c r="G13" s="143" t="s">
        <v>77</v>
      </c>
      <c r="H13" s="140">
        <v>19.6</v>
      </c>
      <c r="I13" s="273">
        <f t="shared" si="1"/>
        <v>275.6</v>
      </c>
      <c r="J13" s="86"/>
      <c r="K13" s="33" t="s">
        <v>77</v>
      </c>
      <c r="L13" s="173">
        <v>87.8</v>
      </c>
      <c r="M13" s="87">
        <v>66.9</v>
      </c>
      <c r="N13" s="172">
        <v>43.6</v>
      </c>
      <c r="O13" s="33" t="s">
        <v>77</v>
      </c>
      <c r="P13" s="335" t="s">
        <v>120</v>
      </c>
      <c r="Q13" s="263">
        <v>7.08</v>
      </c>
      <c r="R13" s="70"/>
      <c r="S13" s="260"/>
      <c r="T13" s="70"/>
      <c r="U13" s="33" t="s">
        <v>77</v>
      </c>
      <c r="V13" s="193">
        <v>1012.6</v>
      </c>
      <c r="W13" s="194">
        <v>1014.1</v>
      </c>
      <c r="X13" s="193">
        <v>1015.7</v>
      </c>
      <c r="Y13" s="33" t="s">
        <v>77</v>
      </c>
      <c r="Z13" s="220" t="s">
        <v>119</v>
      </c>
      <c r="AA13" s="264">
        <v>1.32</v>
      </c>
      <c r="AB13" s="34" t="s">
        <v>33</v>
      </c>
      <c r="AC13" s="271">
        <f t="shared" si="0"/>
        <v>90</v>
      </c>
      <c r="AD13" s="70"/>
      <c r="AE13" s="132" t="s">
        <v>58</v>
      </c>
      <c r="AF13" s="129">
        <v>1</v>
      </c>
      <c r="AG13" s="183"/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1</v>
      </c>
      <c r="AP13" s="62">
        <v>0</v>
      </c>
      <c r="AQ13" s="62">
        <v>0</v>
      </c>
      <c r="AR13" s="62">
        <v>0</v>
      </c>
      <c r="AS13" s="62">
        <v>0</v>
      </c>
      <c r="AT13" s="278">
        <f t="shared" si="4"/>
        <v>1</v>
      </c>
      <c r="AU13" s="166"/>
      <c r="AV13" s="275" t="s">
        <v>26</v>
      </c>
      <c r="AW13" s="62">
        <v>1</v>
      </c>
      <c r="AX13" s="62">
        <v>3</v>
      </c>
      <c r="AY13" s="62">
        <v>1</v>
      </c>
      <c r="AZ13" s="62">
        <v>1</v>
      </c>
      <c r="BA13" s="62">
        <v>1</v>
      </c>
      <c r="BB13" s="62">
        <v>0</v>
      </c>
      <c r="BC13" s="62">
        <v>0</v>
      </c>
      <c r="BD13" s="62">
        <v>0</v>
      </c>
      <c r="BE13" s="62">
        <v>1</v>
      </c>
      <c r="BF13" s="62">
        <v>0</v>
      </c>
      <c r="BG13" s="62">
        <v>1</v>
      </c>
      <c r="BH13" s="62">
        <v>2</v>
      </c>
      <c r="BI13" s="275">
        <f t="shared" si="2"/>
        <v>11</v>
      </c>
      <c r="BJ13" s="156"/>
    </row>
    <row r="14" spans="1:62" ht="13.5" customHeight="1">
      <c r="A14" s="7" t="s">
        <v>26</v>
      </c>
      <c r="B14" s="195" t="s">
        <v>28</v>
      </c>
      <c r="C14" s="82">
        <v>21.8</v>
      </c>
      <c r="D14" s="83">
        <v>27.3</v>
      </c>
      <c r="E14" s="324">
        <v>32.4</v>
      </c>
      <c r="F14" s="29"/>
      <c r="G14" s="143" t="s">
        <v>28</v>
      </c>
      <c r="H14" s="140">
        <v>0.2</v>
      </c>
      <c r="I14" s="273">
        <f t="shared" si="1"/>
        <v>275.8</v>
      </c>
      <c r="J14" s="86"/>
      <c r="K14" s="33" t="s">
        <v>28</v>
      </c>
      <c r="L14" s="174">
        <v>86.7</v>
      </c>
      <c r="M14" s="87">
        <v>66.8</v>
      </c>
      <c r="N14" s="172">
        <v>42.4</v>
      </c>
      <c r="O14" s="33" t="s">
        <v>28</v>
      </c>
      <c r="P14" s="8" t="s">
        <v>29</v>
      </c>
      <c r="Q14" s="263">
        <v>6.82</v>
      </c>
      <c r="R14" s="70"/>
      <c r="S14" s="260"/>
      <c r="T14" s="70"/>
      <c r="U14" s="33" t="s">
        <v>28</v>
      </c>
      <c r="V14" s="193">
        <v>1013.6</v>
      </c>
      <c r="W14" s="194">
        <v>1015</v>
      </c>
      <c r="X14" s="193">
        <v>1016.5</v>
      </c>
      <c r="Y14" s="33" t="s">
        <v>28</v>
      </c>
      <c r="Z14" s="220" t="s">
        <v>119</v>
      </c>
      <c r="AA14" s="264">
        <v>1.33</v>
      </c>
      <c r="AB14" s="34" t="s">
        <v>29</v>
      </c>
      <c r="AC14" s="271">
        <f t="shared" si="0"/>
        <v>83</v>
      </c>
      <c r="AD14" s="70"/>
      <c r="AE14" s="132" t="s">
        <v>99</v>
      </c>
      <c r="AF14" s="129">
        <f>SUM(AH14:AS14)</f>
        <v>11</v>
      </c>
      <c r="AG14" s="183"/>
      <c r="AH14" s="62">
        <v>5</v>
      </c>
      <c r="AI14" s="62">
        <v>1</v>
      </c>
      <c r="AJ14" s="62">
        <v>5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278">
        <f t="shared" si="4"/>
        <v>11</v>
      </c>
      <c r="AU14" s="166"/>
      <c r="AV14" s="275" t="s">
        <v>33</v>
      </c>
      <c r="AW14" s="62">
        <v>13</v>
      </c>
      <c r="AX14" s="62">
        <v>8</v>
      </c>
      <c r="AY14" s="62">
        <v>13</v>
      </c>
      <c r="AZ14" s="62">
        <v>12</v>
      </c>
      <c r="BA14" s="62">
        <v>1</v>
      </c>
      <c r="BB14" s="62">
        <v>1</v>
      </c>
      <c r="BC14" s="62">
        <v>1</v>
      </c>
      <c r="BD14" s="62">
        <v>1</v>
      </c>
      <c r="BE14" s="62">
        <v>1</v>
      </c>
      <c r="BF14" s="62">
        <v>11</v>
      </c>
      <c r="BG14" s="62">
        <v>11</v>
      </c>
      <c r="BH14" s="62">
        <v>17</v>
      </c>
      <c r="BI14" s="275">
        <f t="shared" si="2"/>
        <v>90</v>
      </c>
      <c r="BJ14" s="156"/>
    </row>
    <row r="15" spans="1:62" ht="13.5" customHeight="1">
      <c r="A15" s="7" t="s">
        <v>27</v>
      </c>
      <c r="B15" s="195" t="s">
        <v>18</v>
      </c>
      <c r="C15" s="82">
        <v>21.4</v>
      </c>
      <c r="D15" s="83">
        <v>26.6</v>
      </c>
      <c r="E15" s="82">
        <v>31.8</v>
      </c>
      <c r="F15" s="29"/>
      <c r="G15" s="143" t="s">
        <v>18</v>
      </c>
      <c r="H15" s="339">
        <v>40</v>
      </c>
      <c r="I15" s="273">
        <f t="shared" si="1"/>
        <v>315.8</v>
      </c>
      <c r="J15" s="86"/>
      <c r="K15" s="33" t="s">
        <v>18</v>
      </c>
      <c r="L15" s="174">
        <v>86.4</v>
      </c>
      <c r="M15" s="87">
        <v>67</v>
      </c>
      <c r="N15" s="172">
        <v>44.6</v>
      </c>
      <c r="O15" s="33" t="s">
        <v>18</v>
      </c>
      <c r="P15" s="333" t="s">
        <v>121</v>
      </c>
      <c r="Q15" s="263">
        <v>7.89</v>
      </c>
      <c r="R15" s="70">
        <v>1.35</v>
      </c>
      <c r="S15" s="260"/>
      <c r="T15" s="70"/>
      <c r="U15" s="33" t="s">
        <v>18</v>
      </c>
      <c r="V15" s="193">
        <v>1010.3</v>
      </c>
      <c r="W15" s="194">
        <v>1011.9</v>
      </c>
      <c r="X15" s="193">
        <v>1013.6</v>
      </c>
      <c r="Y15" s="33" t="s">
        <v>18</v>
      </c>
      <c r="Z15" s="220" t="s">
        <v>119</v>
      </c>
      <c r="AA15" s="264">
        <v>1.34</v>
      </c>
      <c r="AB15" s="34" t="s">
        <v>34</v>
      </c>
      <c r="AC15" s="271">
        <f t="shared" si="0"/>
        <v>10</v>
      </c>
      <c r="AD15" s="70"/>
      <c r="AE15" s="132" t="s">
        <v>68</v>
      </c>
      <c r="AF15" s="129">
        <f t="shared" si="3"/>
        <v>0</v>
      </c>
      <c r="AG15" s="183"/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278">
        <f t="shared" si="4"/>
        <v>0</v>
      </c>
      <c r="AU15" s="166"/>
      <c r="AV15" s="275" t="s">
        <v>29</v>
      </c>
      <c r="AW15" s="62">
        <v>3</v>
      </c>
      <c r="AX15" s="62">
        <v>1</v>
      </c>
      <c r="AY15" s="62">
        <v>1</v>
      </c>
      <c r="AZ15" s="62">
        <v>2</v>
      </c>
      <c r="BA15" s="62">
        <v>7</v>
      </c>
      <c r="BB15" s="62">
        <v>7</v>
      </c>
      <c r="BC15" s="62">
        <v>3</v>
      </c>
      <c r="BD15" s="62">
        <v>12</v>
      </c>
      <c r="BE15" s="62">
        <v>18</v>
      </c>
      <c r="BF15" s="62">
        <v>14</v>
      </c>
      <c r="BG15" s="62">
        <v>9</v>
      </c>
      <c r="BH15" s="62">
        <v>6</v>
      </c>
      <c r="BI15" s="275">
        <f t="shared" si="2"/>
        <v>83</v>
      </c>
      <c r="BJ15" s="156"/>
    </row>
    <row r="16" spans="1:62" ht="13.5" customHeight="1">
      <c r="A16" s="7" t="s">
        <v>26</v>
      </c>
      <c r="B16" s="195" t="s">
        <v>15</v>
      </c>
      <c r="C16" s="82">
        <v>17.8</v>
      </c>
      <c r="D16" s="83">
        <v>22.3</v>
      </c>
      <c r="E16" s="82">
        <v>26.9</v>
      </c>
      <c r="F16" s="29"/>
      <c r="G16" s="143" t="s">
        <v>15</v>
      </c>
      <c r="H16" s="140">
        <v>43.8</v>
      </c>
      <c r="I16" s="273">
        <f t="shared" si="1"/>
        <v>359.6</v>
      </c>
      <c r="J16" s="86"/>
      <c r="K16" s="33" t="s">
        <v>15</v>
      </c>
      <c r="L16" s="173">
        <v>87.5</v>
      </c>
      <c r="M16" s="87">
        <v>72</v>
      </c>
      <c r="N16" s="138">
        <v>52.2</v>
      </c>
      <c r="O16" s="33" t="s">
        <v>15</v>
      </c>
      <c r="P16" s="8" t="s">
        <v>108</v>
      </c>
      <c r="Q16" s="263">
        <v>7.99</v>
      </c>
      <c r="R16" s="70"/>
      <c r="S16" s="260"/>
      <c r="T16" s="70"/>
      <c r="U16" s="33" t="s">
        <v>15</v>
      </c>
      <c r="V16" s="323">
        <v>1009.8</v>
      </c>
      <c r="W16" s="194">
        <v>1011.7</v>
      </c>
      <c r="X16" s="193">
        <v>1013.9</v>
      </c>
      <c r="Y16" s="33" t="s">
        <v>15</v>
      </c>
      <c r="Z16" s="220" t="s">
        <v>29</v>
      </c>
      <c r="AA16" s="264">
        <v>1.63</v>
      </c>
      <c r="AB16" s="35" t="s">
        <v>15</v>
      </c>
      <c r="AC16" s="271">
        <f t="shared" si="0"/>
        <v>6</v>
      </c>
      <c r="AD16" s="70"/>
      <c r="AE16" s="132" t="s">
        <v>73</v>
      </c>
      <c r="AF16" s="129">
        <f>SUM(AH16:AS16)</f>
        <v>41</v>
      </c>
      <c r="AG16" s="183"/>
      <c r="AH16" s="62">
        <v>5</v>
      </c>
      <c r="AI16" s="62">
        <v>3</v>
      </c>
      <c r="AJ16" s="62">
        <v>5</v>
      </c>
      <c r="AK16" s="62">
        <v>6</v>
      </c>
      <c r="AL16" s="62">
        <v>1</v>
      </c>
      <c r="AM16" s="62">
        <v>2</v>
      </c>
      <c r="AN16" s="62">
        <v>0</v>
      </c>
      <c r="AO16" s="62">
        <v>5</v>
      </c>
      <c r="AP16" s="62">
        <v>9</v>
      </c>
      <c r="AQ16" s="62">
        <v>1</v>
      </c>
      <c r="AR16" s="62">
        <v>3</v>
      </c>
      <c r="AS16" s="62">
        <v>1</v>
      </c>
      <c r="AT16" s="278">
        <f t="shared" si="4"/>
        <v>41</v>
      </c>
      <c r="AU16" s="166"/>
      <c r="AV16" s="275" t="s">
        <v>34</v>
      </c>
      <c r="AW16" s="62">
        <v>2</v>
      </c>
      <c r="AX16" s="62">
        <v>4</v>
      </c>
      <c r="AY16" s="62">
        <v>2</v>
      </c>
      <c r="AZ16" s="62">
        <v>1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1</v>
      </c>
      <c r="BH16" s="62">
        <v>0</v>
      </c>
      <c r="BI16" s="275">
        <f t="shared" si="2"/>
        <v>10</v>
      </c>
      <c r="BJ16" s="156"/>
    </row>
    <row r="17" spans="1:62" ht="13.5" customHeight="1">
      <c r="A17" s="7" t="s">
        <v>28</v>
      </c>
      <c r="B17" s="195" t="s">
        <v>11</v>
      </c>
      <c r="C17" s="82">
        <v>15.2</v>
      </c>
      <c r="D17" s="83">
        <v>19.8</v>
      </c>
      <c r="E17" s="82">
        <v>25.4</v>
      </c>
      <c r="F17" s="29"/>
      <c r="G17" s="143" t="s">
        <v>11</v>
      </c>
      <c r="H17" s="140">
        <v>5.4</v>
      </c>
      <c r="I17" s="273">
        <f t="shared" si="1"/>
        <v>365</v>
      </c>
      <c r="J17" s="86"/>
      <c r="K17" s="33" t="s">
        <v>11</v>
      </c>
      <c r="L17" s="173">
        <v>94.7</v>
      </c>
      <c r="M17" s="87">
        <v>82.1</v>
      </c>
      <c r="N17" s="297">
        <v>58.7</v>
      </c>
      <c r="O17" s="33" t="s">
        <v>11</v>
      </c>
      <c r="P17" s="8" t="s">
        <v>122</v>
      </c>
      <c r="Q17" s="341">
        <v>5.06</v>
      </c>
      <c r="R17" s="70"/>
      <c r="S17" s="260"/>
      <c r="T17" s="70"/>
      <c r="U17" s="33" t="s">
        <v>11</v>
      </c>
      <c r="V17" s="198">
        <v>1019.6</v>
      </c>
      <c r="W17" s="199">
        <v>1021.1</v>
      </c>
      <c r="X17" s="298">
        <v>1022.9</v>
      </c>
      <c r="Y17" s="33" t="s">
        <v>11</v>
      </c>
      <c r="Z17" s="220" t="s">
        <v>29</v>
      </c>
      <c r="AA17" s="342">
        <v>0.88</v>
      </c>
      <c r="AB17" s="35" t="s">
        <v>109</v>
      </c>
      <c r="AC17" s="271">
        <f t="shared" si="0"/>
        <v>2</v>
      </c>
      <c r="AD17" s="70"/>
      <c r="AE17" s="132" t="s">
        <v>59</v>
      </c>
      <c r="AF17" s="129">
        <f t="shared" si="3"/>
        <v>0</v>
      </c>
      <c r="AG17" s="183"/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278">
        <f t="shared" si="4"/>
        <v>0</v>
      </c>
      <c r="AU17" s="166"/>
      <c r="AV17" s="275" t="s">
        <v>15</v>
      </c>
      <c r="AW17" s="62">
        <v>0</v>
      </c>
      <c r="AX17" s="62">
        <v>0</v>
      </c>
      <c r="AY17" s="62">
        <v>0</v>
      </c>
      <c r="AZ17" s="62">
        <v>0</v>
      </c>
      <c r="BA17" s="62">
        <v>2</v>
      </c>
      <c r="BB17" s="62">
        <v>1</v>
      </c>
      <c r="BC17" s="62">
        <v>0</v>
      </c>
      <c r="BD17" s="62">
        <v>0</v>
      </c>
      <c r="BE17" s="62">
        <v>0</v>
      </c>
      <c r="BF17" s="62">
        <v>0</v>
      </c>
      <c r="BG17" s="62">
        <v>2</v>
      </c>
      <c r="BH17" s="62">
        <v>1</v>
      </c>
      <c r="BI17" s="275">
        <f t="shared" si="2"/>
        <v>6</v>
      </c>
      <c r="BJ17" s="156"/>
    </row>
    <row r="18" spans="1:62" ht="13.5" customHeight="1">
      <c r="A18" s="7" t="s">
        <v>28</v>
      </c>
      <c r="B18" s="195" t="s">
        <v>25</v>
      </c>
      <c r="C18" s="82">
        <v>9.8</v>
      </c>
      <c r="D18" s="83">
        <v>13.7</v>
      </c>
      <c r="E18" s="82">
        <v>17.9</v>
      </c>
      <c r="F18" s="29"/>
      <c r="G18" s="143" t="s">
        <v>25</v>
      </c>
      <c r="H18" s="337">
        <v>150</v>
      </c>
      <c r="I18" s="273">
        <f t="shared" si="1"/>
        <v>515</v>
      </c>
      <c r="J18" s="86"/>
      <c r="K18" s="33" t="s">
        <v>25</v>
      </c>
      <c r="L18" s="173">
        <v>94.5</v>
      </c>
      <c r="M18" s="87">
        <v>82.4</v>
      </c>
      <c r="N18" s="297">
        <v>65.5</v>
      </c>
      <c r="O18" s="33" t="s">
        <v>25</v>
      </c>
      <c r="P18" s="8" t="s">
        <v>15</v>
      </c>
      <c r="Q18" s="263">
        <v>6.21</v>
      </c>
      <c r="R18" s="70"/>
      <c r="S18" s="259"/>
      <c r="T18" s="70"/>
      <c r="U18" s="33" t="s">
        <v>25</v>
      </c>
      <c r="V18" s="198">
        <v>1011.6</v>
      </c>
      <c r="W18" s="199">
        <v>1014.7</v>
      </c>
      <c r="X18" s="198">
        <v>1017.7</v>
      </c>
      <c r="Y18" s="33" t="s">
        <v>25</v>
      </c>
      <c r="Z18" s="220" t="s">
        <v>117</v>
      </c>
      <c r="AA18" s="289">
        <v>0.97</v>
      </c>
      <c r="AB18" s="35" t="s">
        <v>108</v>
      </c>
      <c r="AC18" s="271">
        <f t="shared" si="0"/>
        <v>2</v>
      </c>
      <c r="AD18" s="70"/>
      <c r="AE18" s="132" t="s">
        <v>98</v>
      </c>
      <c r="AF18" s="129">
        <f t="shared" si="3"/>
        <v>0</v>
      </c>
      <c r="AG18" s="183"/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278">
        <f t="shared" si="4"/>
        <v>0</v>
      </c>
      <c r="AU18" s="166"/>
      <c r="AV18" s="275" t="s">
        <v>109</v>
      </c>
      <c r="AW18" s="62">
        <v>0</v>
      </c>
      <c r="AX18" s="62">
        <v>1</v>
      </c>
      <c r="AY18" s="62">
        <v>0</v>
      </c>
      <c r="AZ18" s="62">
        <v>0</v>
      </c>
      <c r="BA18" s="62">
        <v>0</v>
      </c>
      <c r="BB18" s="62">
        <v>1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275">
        <f t="shared" si="2"/>
        <v>2</v>
      </c>
      <c r="BJ18" s="156"/>
    </row>
    <row r="19" spans="1:62" ht="13.5" customHeight="1">
      <c r="A19" s="7" t="s">
        <v>107</v>
      </c>
      <c r="B19" s="195" t="s">
        <v>79</v>
      </c>
      <c r="C19" s="192">
        <v>9.3</v>
      </c>
      <c r="D19" s="83">
        <v>12</v>
      </c>
      <c r="E19" s="82">
        <v>15</v>
      </c>
      <c r="F19" s="29"/>
      <c r="G19" s="143" t="s">
        <v>79</v>
      </c>
      <c r="H19" s="234">
        <v>137.2</v>
      </c>
      <c r="I19" s="288">
        <f t="shared" si="1"/>
        <v>652.2</v>
      </c>
      <c r="J19" s="86"/>
      <c r="K19" s="33" t="s">
        <v>79</v>
      </c>
      <c r="L19" s="343">
        <v>97</v>
      </c>
      <c r="M19" s="87">
        <v>89.5</v>
      </c>
      <c r="N19" s="172">
        <v>78</v>
      </c>
      <c r="O19" s="33" t="s">
        <v>79</v>
      </c>
      <c r="P19" s="301" t="s">
        <v>118</v>
      </c>
      <c r="Q19" s="263">
        <v>5.58</v>
      </c>
      <c r="R19" s="70"/>
      <c r="S19" s="279"/>
      <c r="T19" s="70"/>
      <c r="U19" s="144" t="s">
        <v>79</v>
      </c>
      <c r="V19" s="198">
        <v>1013.3</v>
      </c>
      <c r="W19" s="199">
        <v>1015.6</v>
      </c>
      <c r="X19" s="198">
        <v>1018.2</v>
      </c>
      <c r="Y19" s="144" t="s">
        <v>79</v>
      </c>
      <c r="Z19" s="315" t="s">
        <v>117</v>
      </c>
      <c r="AA19" s="289">
        <v>0.92</v>
      </c>
      <c r="AB19" s="35" t="s">
        <v>110</v>
      </c>
      <c r="AC19" s="271">
        <f t="shared" si="0"/>
        <v>46</v>
      </c>
      <c r="AD19" s="70"/>
      <c r="AE19" s="132" t="s">
        <v>61</v>
      </c>
      <c r="AF19" s="129">
        <f t="shared" si="3"/>
        <v>8</v>
      </c>
      <c r="AG19" s="183"/>
      <c r="AH19" s="62">
        <v>0</v>
      </c>
      <c r="AI19" s="62">
        <v>2</v>
      </c>
      <c r="AJ19" s="62">
        <v>0</v>
      </c>
      <c r="AK19" s="62">
        <v>0</v>
      </c>
      <c r="AL19" s="62">
        <v>2</v>
      </c>
      <c r="AM19" s="62">
        <v>0</v>
      </c>
      <c r="AN19" s="62">
        <v>0</v>
      </c>
      <c r="AO19" s="62">
        <v>0</v>
      </c>
      <c r="AP19" s="62">
        <v>0</v>
      </c>
      <c r="AQ19" s="62">
        <v>2</v>
      </c>
      <c r="AR19" s="62">
        <v>0</v>
      </c>
      <c r="AS19" s="62">
        <v>2</v>
      </c>
      <c r="AT19" s="278">
        <f t="shared" si="4"/>
        <v>8</v>
      </c>
      <c r="AU19" s="166"/>
      <c r="AV19" s="275" t="s">
        <v>108</v>
      </c>
      <c r="AW19" s="62">
        <v>0</v>
      </c>
      <c r="AX19" s="62">
        <v>0</v>
      </c>
      <c r="AY19" s="62">
        <v>0</v>
      </c>
      <c r="AZ19" s="62">
        <v>0</v>
      </c>
      <c r="BA19" s="62">
        <v>1</v>
      </c>
      <c r="BB19" s="62">
        <v>0</v>
      </c>
      <c r="BC19" s="62">
        <v>0</v>
      </c>
      <c r="BD19" s="62">
        <v>0</v>
      </c>
      <c r="BE19" s="62">
        <v>1</v>
      </c>
      <c r="BF19" s="62">
        <v>0</v>
      </c>
      <c r="BG19" s="62">
        <v>0</v>
      </c>
      <c r="BH19" s="62">
        <v>0</v>
      </c>
      <c r="BI19" s="275">
        <f t="shared" si="2"/>
        <v>2</v>
      </c>
      <c r="BJ19" s="156"/>
    </row>
    <row r="20" spans="2:62" ht="13.5" customHeight="1" thickBot="1">
      <c r="B20" s="180"/>
      <c r="C20" s="147" t="s">
        <v>39</v>
      </c>
      <c r="D20" s="147" t="s">
        <v>43</v>
      </c>
      <c r="E20" s="147" t="s">
        <v>40</v>
      </c>
      <c r="F20" s="200"/>
      <c r="G20" s="145"/>
      <c r="H20" s="150" t="s">
        <v>81</v>
      </c>
      <c r="I20" s="101"/>
      <c r="J20" s="70"/>
      <c r="K20" s="21"/>
      <c r="L20" s="148" t="s">
        <v>40</v>
      </c>
      <c r="M20" s="151" t="s">
        <v>43</v>
      </c>
      <c r="N20" s="146" t="s">
        <v>39</v>
      </c>
      <c r="O20" s="201"/>
      <c r="P20" s="303"/>
      <c r="Q20" s="151" t="s">
        <v>96</v>
      </c>
      <c r="R20" s="70"/>
      <c r="S20" s="202"/>
      <c r="T20" s="70"/>
      <c r="U20" s="21"/>
      <c r="V20" s="149" t="s">
        <v>39</v>
      </c>
      <c r="W20" s="152" t="s">
        <v>82</v>
      </c>
      <c r="X20" s="152" t="s">
        <v>40</v>
      </c>
      <c r="Y20" s="70"/>
      <c r="Z20" s="203"/>
      <c r="AA20" s="108"/>
      <c r="AB20" s="25" t="s">
        <v>113</v>
      </c>
      <c r="AC20" s="271">
        <f t="shared" si="0"/>
        <v>2</v>
      </c>
      <c r="AD20" s="70"/>
      <c r="AE20" s="134" t="s">
        <v>60</v>
      </c>
      <c r="AF20" s="129">
        <f>SUM(AH20:AS20)</f>
        <v>0</v>
      </c>
      <c r="AG20" s="183"/>
      <c r="AH20" s="319">
        <v>0</v>
      </c>
      <c r="AI20" s="319">
        <v>0</v>
      </c>
      <c r="AJ20" s="319">
        <v>0</v>
      </c>
      <c r="AK20" s="319">
        <v>0</v>
      </c>
      <c r="AL20" s="319">
        <v>0</v>
      </c>
      <c r="AM20" s="319">
        <v>0</v>
      </c>
      <c r="AN20" s="319">
        <v>0</v>
      </c>
      <c r="AO20" s="319">
        <v>0</v>
      </c>
      <c r="AP20" s="319">
        <v>0</v>
      </c>
      <c r="AQ20" s="319">
        <v>0</v>
      </c>
      <c r="AR20" s="319">
        <v>0</v>
      </c>
      <c r="AS20" s="319">
        <v>0</v>
      </c>
      <c r="AT20" s="365">
        <f t="shared" si="4"/>
        <v>0</v>
      </c>
      <c r="AU20" s="166"/>
      <c r="AV20" s="275" t="s">
        <v>110</v>
      </c>
      <c r="AW20" s="62">
        <v>2</v>
      </c>
      <c r="AX20" s="62">
        <v>3</v>
      </c>
      <c r="AY20" s="62">
        <v>1</v>
      </c>
      <c r="AZ20" s="62">
        <v>6</v>
      </c>
      <c r="BA20" s="62">
        <v>9</v>
      </c>
      <c r="BB20" s="62">
        <v>8</v>
      </c>
      <c r="BC20" s="62">
        <v>6</v>
      </c>
      <c r="BD20" s="62">
        <v>0</v>
      </c>
      <c r="BE20" s="62">
        <v>6</v>
      </c>
      <c r="BF20" s="62">
        <v>2</v>
      </c>
      <c r="BG20" s="62">
        <v>2</v>
      </c>
      <c r="BH20" s="62">
        <v>1</v>
      </c>
      <c r="BI20" s="275">
        <f t="shared" si="2"/>
        <v>46</v>
      </c>
      <c r="BJ20" s="156"/>
    </row>
    <row r="21" spans="1:62" ht="13.5" customHeight="1">
      <c r="A21" s="7" t="s">
        <v>18</v>
      </c>
      <c r="B21" s="204" t="s">
        <v>2</v>
      </c>
      <c r="C21" s="39">
        <f>AVERAGE(C8:C19)</f>
        <v>12.641666666666667</v>
      </c>
      <c r="D21" s="40"/>
      <c r="E21" s="39">
        <f>AVERAGE(E8:E19)</f>
        <v>22.350000000000005</v>
      </c>
      <c r="F21" s="15" t="s">
        <v>1</v>
      </c>
      <c r="G21" s="226" t="s">
        <v>70</v>
      </c>
      <c r="H21" s="257">
        <f>SUM(H8:H19)</f>
        <v>652.2</v>
      </c>
      <c r="I21" s="76"/>
      <c r="J21" s="70"/>
      <c r="K21" s="137" t="s">
        <v>2</v>
      </c>
      <c r="L21" s="205">
        <f>AVERAGE(L8:L19)</f>
        <v>89.90833333333335</v>
      </c>
      <c r="M21" s="16"/>
      <c r="N21" s="205">
        <f>AVERAGE(N8:N19)</f>
        <v>52.875</v>
      </c>
      <c r="O21" s="272"/>
      <c r="P21" s="311" t="s">
        <v>121</v>
      </c>
      <c r="Q21" s="302">
        <v>6.24</v>
      </c>
      <c r="R21" s="70"/>
      <c r="S21" s="103" t="s">
        <v>36</v>
      </c>
      <c r="T21" s="70"/>
      <c r="U21" s="110" t="s">
        <v>72</v>
      </c>
      <c r="V21" s="171">
        <f>AVERAGE(V8:V19)</f>
        <v>1014.3083333333334</v>
      </c>
      <c r="W21" s="171">
        <f>AVERAGE(W8:W19)</f>
        <v>1016.4333333333335</v>
      </c>
      <c r="X21" s="261">
        <f>AVERAGE(X8:X19)</f>
        <v>1018.85</v>
      </c>
      <c r="Y21" s="27"/>
      <c r="Z21" s="306" t="s">
        <v>117</v>
      </c>
      <c r="AA21" s="307">
        <f>AVERAGE(AA8:AA19)</f>
        <v>1.215</v>
      </c>
      <c r="AB21" s="25" t="s">
        <v>111</v>
      </c>
      <c r="AC21" s="271">
        <f t="shared" si="0"/>
        <v>62</v>
      </c>
      <c r="AD21" s="70"/>
      <c r="AE21" s="130"/>
      <c r="AF21" s="131" t="s">
        <v>62</v>
      </c>
      <c r="AG21" s="183"/>
      <c r="AH21" s="153"/>
      <c r="AI21" s="153"/>
      <c r="AJ21" s="153"/>
      <c r="AK21" s="157"/>
      <c r="AL21" s="153"/>
      <c r="AM21" s="153"/>
      <c r="AN21" s="153"/>
      <c r="AO21" s="153"/>
      <c r="AP21" s="153"/>
      <c r="AQ21" s="153"/>
      <c r="AR21" s="153"/>
      <c r="AS21" s="153"/>
      <c r="AT21" s="153"/>
      <c r="AU21" s="166"/>
      <c r="AV21" s="275" t="s">
        <v>113</v>
      </c>
      <c r="AW21" s="62">
        <v>0</v>
      </c>
      <c r="AX21" s="62">
        <v>1</v>
      </c>
      <c r="AY21" s="62">
        <v>0</v>
      </c>
      <c r="AZ21" s="62">
        <v>0</v>
      </c>
      <c r="BA21" s="62">
        <v>0</v>
      </c>
      <c r="BB21" s="62">
        <v>0</v>
      </c>
      <c r="BC21" s="62">
        <v>1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275">
        <f t="shared" si="2"/>
        <v>2</v>
      </c>
      <c r="BJ21" s="156"/>
    </row>
    <row r="22" spans="1:62" ht="13.5" customHeight="1">
      <c r="A22" s="5"/>
      <c r="B22" s="206" t="s">
        <v>12</v>
      </c>
      <c r="C22" s="46" t="s">
        <v>64</v>
      </c>
      <c r="D22" s="304">
        <f>AVERAGE(D8:D19)</f>
        <v>17.39166666666667</v>
      </c>
      <c r="E22" s="125"/>
      <c r="F22" s="227" t="s">
        <v>41</v>
      </c>
      <c r="G22" s="233"/>
      <c r="H22" s="221"/>
      <c r="I22" s="37"/>
      <c r="J22" s="70"/>
      <c r="K22" s="24" t="s">
        <v>42</v>
      </c>
      <c r="L22" s="46" t="s">
        <v>64</v>
      </c>
      <c r="M22" s="305">
        <f>AVERAGE(M8:M19)</f>
        <v>73.575</v>
      </c>
      <c r="N22" s="42"/>
      <c r="O22" s="42"/>
      <c r="P22" s="299" t="s">
        <v>91</v>
      </c>
      <c r="Q22" s="300" t="s">
        <v>101</v>
      </c>
      <c r="R22" s="70"/>
      <c r="S22" s="217"/>
      <c r="T22" s="70"/>
      <c r="U22" s="105"/>
      <c r="V22" s="242"/>
      <c r="W22" s="243" t="s">
        <v>46</v>
      </c>
      <c r="X22" s="244"/>
      <c r="Y22" s="76"/>
      <c r="Z22" s="245" t="s">
        <v>71</v>
      </c>
      <c r="AA22" s="245" t="s">
        <v>13</v>
      </c>
      <c r="AB22" s="25" t="s">
        <v>112</v>
      </c>
      <c r="AC22" s="271">
        <f t="shared" si="0"/>
        <v>13</v>
      </c>
      <c r="AD22" s="22"/>
      <c r="AE22" s="126" t="s">
        <v>105</v>
      </c>
      <c r="AF22" s="127"/>
      <c r="AG22" s="183"/>
      <c r="AH22" s="153"/>
      <c r="AI22" s="153"/>
      <c r="AJ22" s="153"/>
      <c r="AK22" s="157"/>
      <c r="AL22" s="153"/>
      <c r="AM22" s="153"/>
      <c r="AN22" s="153"/>
      <c r="AO22" s="153"/>
      <c r="AP22" s="153"/>
      <c r="AQ22" s="153"/>
      <c r="AR22" s="153"/>
      <c r="AS22" s="153"/>
      <c r="AT22" s="153"/>
      <c r="AU22" s="166"/>
      <c r="AV22" s="275" t="s">
        <v>111</v>
      </c>
      <c r="AW22" s="62">
        <v>4</v>
      </c>
      <c r="AX22" s="62">
        <v>2</v>
      </c>
      <c r="AY22" s="62">
        <v>1</v>
      </c>
      <c r="AZ22" s="62">
        <v>3</v>
      </c>
      <c r="BA22" s="62">
        <v>7</v>
      </c>
      <c r="BB22" s="62">
        <v>10</v>
      </c>
      <c r="BC22" s="62">
        <v>20</v>
      </c>
      <c r="BD22" s="62">
        <v>14</v>
      </c>
      <c r="BE22" s="62">
        <v>1</v>
      </c>
      <c r="BF22" s="62">
        <v>0</v>
      </c>
      <c r="BG22" s="62">
        <v>0</v>
      </c>
      <c r="BH22" s="62">
        <v>0</v>
      </c>
      <c r="BI22" s="275">
        <f t="shared" si="2"/>
        <v>62</v>
      </c>
      <c r="BJ22" s="156"/>
    </row>
    <row r="23" spans="2:62" ht="12.75" customHeight="1">
      <c r="B23" s="222" t="s">
        <v>3</v>
      </c>
      <c r="C23" s="224"/>
      <c r="D23" s="224"/>
      <c r="E23" s="225"/>
      <c r="F23" s="235" t="s">
        <v>1</v>
      </c>
      <c r="G23" s="262" t="s">
        <v>45</v>
      </c>
      <c r="H23" s="257">
        <f>MAXA(H8:H19)</f>
        <v>150</v>
      </c>
      <c r="I23" s="258" t="s">
        <v>74</v>
      </c>
      <c r="J23" s="41"/>
      <c r="K23" s="14" t="s">
        <v>3</v>
      </c>
      <c r="L23" s="228"/>
      <c r="M23" s="42"/>
      <c r="N23" s="229"/>
      <c r="O23" s="42"/>
      <c r="P23" s="344" t="s">
        <v>104</v>
      </c>
      <c r="Q23" s="345"/>
      <c r="R23" s="70"/>
      <c r="S23" s="218" t="s">
        <v>92</v>
      </c>
      <c r="T23" s="70"/>
      <c r="U23" s="26"/>
      <c r="V23" s="246"/>
      <c r="W23" s="247"/>
      <c r="X23" s="247"/>
      <c r="Y23" s="42"/>
      <c r="Z23" s="17"/>
      <c r="AA23" s="18"/>
      <c r="AB23" s="74" t="s">
        <v>114</v>
      </c>
      <c r="AC23" s="271">
        <f t="shared" si="0"/>
        <v>7</v>
      </c>
      <c r="AD23" s="22"/>
      <c r="AE23" s="207" t="s">
        <v>76</v>
      </c>
      <c r="AF23" s="207"/>
      <c r="AG23" s="184"/>
      <c r="AH23" s="153"/>
      <c r="AI23" s="153"/>
      <c r="AJ23" s="153"/>
      <c r="AK23" s="157"/>
      <c r="AL23" s="153"/>
      <c r="AM23" s="153"/>
      <c r="AN23" s="153"/>
      <c r="AO23" s="153"/>
      <c r="AP23" s="153"/>
      <c r="AQ23" s="153"/>
      <c r="AR23" s="153"/>
      <c r="AS23" s="153"/>
      <c r="AT23" s="153"/>
      <c r="AU23" s="166"/>
      <c r="AV23" s="275" t="s">
        <v>112</v>
      </c>
      <c r="AW23" s="62">
        <v>1</v>
      </c>
      <c r="AX23" s="62">
        <v>1</v>
      </c>
      <c r="AY23" s="62">
        <v>2</v>
      </c>
      <c r="AZ23" s="62">
        <v>1</v>
      </c>
      <c r="BA23" s="62">
        <v>1</v>
      </c>
      <c r="BB23" s="62">
        <v>1</v>
      </c>
      <c r="BC23" s="62">
        <v>0</v>
      </c>
      <c r="BD23" s="62">
        <v>3</v>
      </c>
      <c r="BE23" s="62">
        <v>0</v>
      </c>
      <c r="BF23" s="62">
        <v>3</v>
      </c>
      <c r="BG23" s="62">
        <v>0</v>
      </c>
      <c r="BH23" s="62">
        <v>0</v>
      </c>
      <c r="BI23" s="275">
        <f t="shared" si="2"/>
        <v>13</v>
      </c>
      <c r="BJ23" s="156"/>
    </row>
    <row r="24" spans="2:62" ht="13.5" customHeight="1" thickBot="1">
      <c r="B24" s="208"/>
      <c r="C24" s="223"/>
      <c r="D24" s="128"/>
      <c r="E24" s="128"/>
      <c r="F24" s="240" t="s">
        <v>1</v>
      </c>
      <c r="G24" s="241"/>
      <c r="H24" s="232"/>
      <c r="I24" s="37"/>
      <c r="J24" s="70"/>
      <c r="K24" s="237"/>
      <c r="L24" s="238"/>
      <c r="M24" s="238"/>
      <c r="N24" s="239"/>
      <c r="O24" s="42"/>
      <c r="P24" s="312" t="s">
        <v>101</v>
      </c>
      <c r="Q24" s="316">
        <v>16.1</v>
      </c>
      <c r="R24" s="70"/>
      <c r="S24" s="218" t="s">
        <v>93</v>
      </c>
      <c r="T24" s="70"/>
      <c r="U24" s="121"/>
      <c r="V24" s="123"/>
      <c r="W24" s="117"/>
      <c r="X24" s="118"/>
      <c r="Y24" s="104"/>
      <c r="Z24" s="113"/>
      <c r="AA24" s="114"/>
      <c r="AB24" s="209"/>
      <c r="AC24" s="209"/>
      <c r="AD24" s="70"/>
      <c r="AE24" s="249"/>
      <c r="AF24" s="250"/>
      <c r="AG24" s="183"/>
      <c r="AH24" s="153"/>
      <c r="AI24" s="153"/>
      <c r="AJ24" s="153"/>
      <c r="AK24" s="157"/>
      <c r="AL24" s="153"/>
      <c r="AM24" s="153"/>
      <c r="AN24" s="153"/>
      <c r="AO24" s="153"/>
      <c r="AP24" s="153"/>
      <c r="AQ24" s="153"/>
      <c r="AR24" s="153"/>
      <c r="AS24" s="153"/>
      <c r="AT24" s="153"/>
      <c r="AU24" s="166"/>
      <c r="AV24" s="276" t="s">
        <v>114</v>
      </c>
      <c r="AW24" s="319">
        <v>1</v>
      </c>
      <c r="AX24" s="319">
        <v>1</v>
      </c>
      <c r="AY24" s="319">
        <v>0</v>
      </c>
      <c r="AZ24" s="319">
        <v>1</v>
      </c>
      <c r="BA24" s="319">
        <v>1</v>
      </c>
      <c r="BB24" s="319">
        <v>0</v>
      </c>
      <c r="BC24" s="319">
        <v>0</v>
      </c>
      <c r="BD24" s="319">
        <v>1</v>
      </c>
      <c r="BE24" s="319">
        <v>1</v>
      </c>
      <c r="BF24" s="319">
        <v>1</v>
      </c>
      <c r="BG24" s="319">
        <v>0</v>
      </c>
      <c r="BH24" s="319">
        <v>0</v>
      </c>
      <c r="BI24" s="276">
        <f t="shared" si="2"/>
        <v>7</v>
      </c>
      <c r="BJ24" s="156"/>
    </row>
    <row r="25" spans="2:62" ht="13.5" customHeight="1" thickBot="1">
      <c r="B25" s="210"/>
      <c r="C25" s="98"/>
      <c r="D25" s="97"/>
      <c r="E25" s="236" t="s">
        <v>116</v>
      </c>
      <c r="F25" s="236" t="s">
        <v>115</v>
      </c>
      <c r="G25" s="236"/>
      <c r="H25" s="231" t="s">
        <v>65</v>
      </c>
      <c r="I25" s="274">
        <f>SUM(H8:H19)</f>
        <v>652.2</v>
      </c>
      <c r="J25" s="70"/>
      <c r="K25" s="230"/>
      <c r="L25" s="253"/>
      <c r="M25" s="254"/>
      <c r="N25" s="255"/>
      <c r="O25" s="76"/>
      <c r="P25" s="313" t="s">
        <v>102</v>
      </c>
      <c r="Q25" s="332">
        <v>31.3</v>
      </c>
      <c r="R25" s="70"/>
      <c r="S25" s="218" t="s">
        <v>94</v>
      </c>
      <c r="T25" s="70"/>
      <c r="U25" s="121"/>
      <c r="V25" s="123"/>
      <c r="W25" s="117"/>
      <c r="X25" s="118"/>
      <c r="Y25" s="104"/>
      <c r="Z25" s="113"/>
      <c r="AA25" s="114"/>
      <c r="AB25" s="209"/>
      <c r="AC25" s="209"/>
      <c r="AD25" s="70"/>
      <c r="AE25" s="248"/>
      <c r="AF25" s="251"/>
      <c r="AG25" s="183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5"/>
      <c r="AV25" s="158"/>
      <c r="AW25" s="320">
        <f aca="true" t="shared" si="5" ref="AW25:BH25">SUM(AW9:AW24)</f>
        <v>31</v>
      </c>
      <c r="AX25" s="320">
        <f t="shared" si="5"/>
        <v>28</v>
      </c>
      <c r="AY25" s="320">
        <f t="shared" si="5"/>
        <v>31</v>
      </c>
      <c r="AZ25" s="320">
        <f t="shared" si="5"/>
        <v>30</v>
      </c>
      <c r="BA25" s="320">
        <f t="shared" si="5"/>
        <v>31</v>
      </c>
      <c r="BB25" s="320">
        <f t="shared" si="5"/>
        <v>30</v>
      </c>
      <c r="BC25" s="320">
        <f t="shared" si="5"/>
        <v>31</v>
      </c>
      <c r="BD25" s="320">
        <f t="shared" si="5"/>
        <v>31</v>
      </c>
      <c r="BE25" s="320">
        <f t="shared" si="5"/>
        <v>30</v>
      </c>
      <c r="BF25" s="320">
        <f t="shared" si="5"/>
        <v>31</v>
      </c>
      <c r="BG25" s="320">
        <f t="shared" si="5"/>
        <v>30</v>
      </c>
      <c r="BH25" s="320">
        <f t="shared" si="5"/>
        <v>31</v>
      </c>
      <c r="BI25" s="320">
        <f>SUM(BI9:BI24)</f>
        <v>365</v>
      </c>
      <c r="BJ25" s="159"/>
    </row>
    <row r="26" spans="2:46" ht="13.5" customHeight="1" thickBot="1">
      <c r="B26" s="210"/>
      <c r="C26" s="99"/>
      <c r="D26" s="97"/>
      <c r="E26" s="167" t="s">
        <v>89</v>
      </c>
      <c r="F26" s="168"/>
      <c r="G26" s="169"/>
      <c r="H26" s="169"/>
      <c r="I26" s="294">
        <v>288</v>
      </c>
      <c r="J26" s="70"/>
      <c r="K26" s="281"/>
      <c r="L26" s="95"/>
      <c r="M26" s="96"/>
      <c r="N26" s="256"/>
      <c r="O26" s="76"/>
      <c r="P26" s="314" t="s">
        <v>103</v>
      </c>
      <c r="Q26" s="317">
        <v>57.9</v>
      </c>
      <c r="R26" s="70"/>
      <c r="S26" s="216"/>
      <c r="T26" s="41"/>
      <c r="U26" s="122"/>
      <c r="V26" s="124"/>
      <c r="W26" s="119"/>
      <c r="X26" s="120"/>
      <c r="Y26" s="80"/>
      <c r="Z26" s="115"/>
      <c r="AA26" s="116"/>
      <c r="AB26" s="209"/>
      <c r="AC26" s="209"/>
      <c r="AD26" s="70"/>
      <c r="AE26" s="142"/>
      <c r="AF26" s="252"/>
      <c r="AG26" s="183"/>
      <c r="AI26" s="11"/>
      <c r="AS26" s="73"/>
      <c r="AT26" s="73"/>
    </row>
    <row r="27" spans="2:33" ht="13.5" customHeight="1" thickBot="1">
      <c r="B27" s="211"/>
      <c r="C27" s="212"/>
      <c r="D27" s="213"/>
      <c r="E27" s="213"/>
      <c r="F27" s="213"/>
      <c r="G27" s="213"/>
      <c r="H27" s="213"/>
      <c r="I27" s="212"/>
      <c r="J27" s="213"/>
      <c r="K27" s="213"/>
      <c r="L27" s="212"/>
      <c r="M27" s="212"/>
      <c r="N27" s="212"/>
      <c r="O27" s="219"/>
      <c r="P27" s="213"/>
      <c r="Q27" s="213"/>
      <c r="R27" s="213"/>
      <c r="S27" s="214"/>
      <c r="T27" s="213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3"/>
      <c r="AF27" s="213"/>
      <c r="AG27" s="215"/>
    </row>
    <row r="28" spans="2:31" ht="13.5" customHeight="1">
      <c r="B28" s="81"/>
      <c r="C28" s="82"/>
      <c r="D28" s="83"/>
      <c r="E28" s="82"/>
      <c r="F28" s="84"/>
      <c r="G28" s="85"/>
      <c r="H28" s="47"/>
      <c r="I28" s="47"/>
      <c r="J28" s="86"/>
      <c r="K28" s="81"/>
      <c r="L28" s="12"/>
      <c r="M28" s="87"/>
      <c r="N28" s="12"/>
      <c r="O28" s="81"/>
      <c r="P28" s="8"/>
      <c r="Q28" s="88"/>
      <c r="R28" s="69"/>
      <c r="S28" s="89"/>
      <c r="T28" s="69"/>
      <c r="U28" s="81"/>
      <c r="V28" s="71"/>
      <c r="W28" s="68"/>
      <c r="X28" s="71"/>
      <c r="Y28" s="72"/>
      <c r="Z28" s="62"/>
      <c r="AA28" s="61"/>
      <c r="AB28" s="73"/>
      <c r="AC28" s="73"/>
      <c r="AD28" s="69"/>
      <c r="AE28" s="73"/>
    </row>
    <row r="29" spans="2:31" ht="13.5" customHeight="1">
      <c r="B29" s="81"/>
      <c r="C29" s="82"/>
      <c r="D29" s="83"/>
      <c r="E29" s="82"/>
      <c r="F29" s="84"/>
      <c r="G29" s="85"/>
      <c r="H29" s="47"/>
      <c r="I29" s="47"/>
      <c r="J29" s="86"/>
      <c r="K29" s="81"/>
      <c r="L29" s="12"/>
      <c r="M29" s="87"/>
      <c r="N29" s="12"/>
      <c r="O29" s="81"/>
      <c r="P29" s="8"/>
      <c r="Q29" s="88"/>
      <c r="R29" s="69"/>
      <c r="S29" s="90"/>
      <c r="T29" s="94"/>
      <c r="U29" s="81"/>
      <c r="V29" s="71"/>
      <c r="W29" s="68"/>
      <c r="X29" s="71"/>
      <c r="Y29" s="72"/>
      <c r="Z29" s="62"/>
      <c r="AA29" s="61"/>
      <c r="AB29" s="73"/>
      <c r="AC29" s="73"/>
      <c r="AD29" s="69"/>
      <c r="AE29" s="73"/>
    </row>
    <row r="30" spans="2:31" ht="13.5" customHeight="1">
      <c r="B30" s="81"/>
      <c r="C30" s="82"/>
      <c r="D30" s="83"/>
      <c r="E30" s="82"/>
      <c r="F30" s="84"/>
      <c r="G30" s="85"/>
      <c r="H30" s="47"/>
      <c r="I30" s="47"/>
      <c r="J30" s="86"/>
      <c r="K30" s="81"/>
      <c r="L30" s="12"/>
      <c r="M30" s="87"/>
      <c r="N30" s="13"/>
      <c r="O30" s="81"/>
      <c r="P30" s="8"/>
      <c r="Q30" s="88"/>
      <c r="R30" s="69"/>
      <c r="S30" s="89"/>
      <c r="T30" s="69"/>
      <c r="U30" s="81"/>
      <c r="V30" s="71"/>
      <c r="W30" s="68"/>
      <c r="X30" s="71"/>
      <c r="Y30" s="72"/>
      <c r="Z30" s="62"/>
      <c r="AA30" s="61"/>
      <c r="AB30" s="73"/>
      <c r="AC30" s="73"/>
      <c r="AD30" s="69"/>
      <c r="AE30" s="73"/>
    </row>
    <row r="31" spans="2:31" ht="13.5" customHeight="1">
      <c r="B31" s="81"/>
      <c r="C31" s="82"/>
      <c r="D31" s="83"/>
      <c r="E31" s="82"/>
      <c r="F31" s="84"/>
      <c r="G31" s="85"/>
      <c r="H31" s="47"/>
      <c r="I31" s="47"/>
      <c r="J31" s="86"/>
      <c r="K31" s="81"/>
      <c r="L31" s="12"/>
      <c r="M31" s="87"/>
      <c r="N31" s="12"/>
      <c r="O31" s="81"/>
      <c r="P31" s="8"/>
      <c r="Q31" s="88"/>
      <c r="R31" s="69"/>
      <c r="S31" s="89"/>
      <c r="T31" s="69"/>
      <c r="U31" s="81"/>
      <c r="V31" s="71"/>
      <c r="W31" s="68"/>
      <c r="X31" s="71"/>
      <c r="Y31" s="72"/>
      <c r="Z31" s="62"/>
      <c r="AA31" s="61"/>
      <c r="AB31" s="73"/>
      <c r="AC31" s="73"/>
      <c r="AD31" s="69"/>
      <c r="AE31" s="73"/>
    </row>
    <row r="32" spans="2:31" ht="13.5" customHeight="1">
      <c r="B32" s="81"/>
      <c r="C32" s="82"/>
      <c r="D32" s="83"/>
      <c r="E32" s="82"/>
      <c r="F32" s="84"/>
      <c r="G32" s="85"/>
      <c r="H32" s="47"/>
      <c r="I32" s="47"/>
      <c r="J32" s="86"/>
      <c r="K32" s="81"/>
      <c r="L32" s="12"/>
      <c r="M32" s="87"/>
      <c r="N32" s="12"/>
      <c r="O32" s="81"/>
      <c r="P32" s="8"/>
      <c r="Q32" s="88"/>
      <c r="R32" s="69"/>
      <c r="S32" s="91"/>
      <c r="T32" s="69"/>
      <c r="U32" s="81"/>
      <c r="V32" s="71"/>
      <c r="W32" s="68"/>
      <c r="X32" s="71"/>
      <c r="Y32" s="72"/>
      <c r="Z32" s="62"/>
      <c r="AA32" s="61"/>
      <c r="AB32" s="73"/>
      <c r="AC32" s="73"/>
      <c r="AD32" s="69"/>
      <c r="AE32" s="73"/>
    </row>
    <row r="33" spans="2:31" ht="13.5" customHeight="1">
      <c r="B33" s="81"/>
      <c r="C33" s="82"/>
      <c r="D33" s="83"/>
      <c r="E33" s="82"/>
      <c r="F33" s="84"/>
      <c r="G33" s="90"/>
      <c r="H33" s="47"/>
      <c r="I33" s="47"/>
      <c r="J33" s="86"/>
      <c r="K33" s="81"/>
      <c r="L33" s="12"/>
      <c r="M33" s="87"/>
      <c r="N33" s="12"/>
      <c r="O33" s="81"/>
      <c r="P33" s="8"/>
      <c r="Q33" s="88"/>
      <c r="R33" s="69"/>
      <c r="S33" s="89"/>
      <c r="T33" s="69"/>
      <c r="U33" s="81"/>
      <c r="V33" s="71"/>
      <c r="W33" s="68"/>
      <c r="X33" s="71"/>
      <c r="Y33" s="72"/>
      <c r="Z33" s="62"/>
      <c r="AA33" s="61"/>
      <c r="AB33" s="73"/>
      <c r="AC33" s="73"/>
      <c r="AD33" s="69"/>
      <c r="AE33" s="73"/>
    </row>
    <row r="34" spans="2:31" ht="13.5" customHeight="1">
      <c r="B34" s="81"/>
      <c r="C34" s="82"/>
      <c r="D34" s="83"/>
      <c r="E34" s="82"/>
      <c r="F34" s="84"/>
      <c r="G34" s="85"/>
      <c r="H34" s="47"/>
      <c r="I34" s="47"/>
      <c r="J34" s="86"/>
      <c r="K34" s="81"/>
      <c r="L34" s="12"/>
      <c r="M34" s="87"/>
      <c r="N34" s="12"/>
      <c r="O34" s="81"/>
      <c r="P34" s="8"/>
      <c r="Q34" s="88"/>
      <c r="R34" s="69"/>
      <c r="S34" s="92"/>
      <c r="T34" s="69"/>
      <c r="U34" s="81"/>
      <c r="V34" s="71"/>
      <c r="W34" s="68"/>
      <c r="X34" s="71"/>
      <c r="Y34" s="72"/>
      <c r="Z34" s="62"/>
      <c r="AA34" s="61"/>
      <c r="AB34" s="73"/>
      <c r="AC34" s="73"/>
      <c r="AD34" s="69"/>
      <c r="AE34" s="73"/>
    </row>
    <row r="35" spans="2:31" ht="13.5" customHeight="1">
      <c r="B35" s="81"/>
      <c r="C35" s="82"/>
      <c r="D35" s="83"/>
      <c r="E35" s="82"/>
      <c r="F35" s="84"/>
      <c r="G35" s="85"/>
      <c r="H35" s="47"/>
      <c r="I35" s="47"/>
      <c r="J35" s="86"/>
      <c r="K35" s="81"/>
      <c r="L35" s="12"/>
      <c r="M35" s="87"/>
      <c r="N35" s="12"/>
      <c r="O35" s="81"/>
      <c r="P35" s="8"/>
      <c r="Q35" s="88"/>
      <c r="R35" s="69"/>
      <c r="S35" s="89"/>
      <c r="T35" s="69"/>
      <c r="U35" s="81"/>
      <c r="V35" s="71"/>
      <c r="W35" s="68"/>
      <c r="X35" s="71"/>
      <c r="Y35" s="72"/>
      <c r="Z35" s="62"/>
      <c r="AA35" s="61"/>
      <c r="AB35" s="69"/>
      <c r="AC35" s="69"/>
      <c r="AD35" s="69"/>
      <c r="AE35" s="73"/>
    </row>
    <row r="36" spans="2:31" ht="13.5" customHeight="1">
      <c r="B36" s="81"/>
      <c r="C36" s="82"/>
      <c r="D36" s="83"/>
      <c r="E36" s="82"/>
      <c r="F36" s="84"/>
      <c r="G36" s="85"/>
      <c r="H36" s="47"/>
      <c r="I36" s="47"/>
      <c r="J36" s="86"/>
      <c r="K36" s="81"/>
      <c r="L36" s="12"/>
      <c r="M36" s="87"/>
      <c r="N36" s="12"/>
      <c r="O36" s="81"/>
      <c r="P36" s="8"/>
      <c r="Q36" s="88"/>
      <c r="R36" s="69"/>
      <c r="S36" s="90"/>
      <c r="T36" s="69"/>
      <c r="U36" s="81"/>
      <c r="V36" s="71"/>
      <c r="W36" s="68"/>
      <c r="X36" s="71"/>
      <c r="Y36" s="72"/>
      <c r="Z36" s="62"/>
      <c r="AA36" s="61"/>
      <c r="AB36" s="69"/>
      <c r="AC36" s="69"/>
      <c r="AD36" s="69"/>
      <c r="AE36" s="73"/>
    </row>
    <row r="37" spans="2:31" ht="13.5" customHeight="1">
      <c r="B37" s="81"/>
      <c r="C37" s="82"/>
      <c r="D37" s="83"/>
      <c r="E37" s="82"/>
      <c r="F37" s="84"/>
      <c r="G37" s="93"/>
      <c r="H37" s="47"/>
      <c r="I37" s="47"/>
      <c r="J37" s="86"/>
      <c r="K37" s="81"/>
      <c r="L37" s="12"/>
      <c r="M37" s="87"/>
      <c r="N37" s="12"/>
      <c r="O37" s="81"/>
      <c r="P37" s="8"/>
      <c r="Q37" s="88"/>
      <c r="R37" s="69"/>
      <c r="S37" s="85"/>
      <c r="T37" s="69"/>
      <c r="U37" s="81"/>
      <c r="V37" s="71"/>
      <c r="W37" s="68"/>
      <c r="X37" s="71"/>
      <c r="Y37" s="72"/>
      <c r="Z37" s="62"/>
      <c r="AA37" s="61"/>
      <c r="AB37" s="69"/>
      <c r="AC37" s="69"/>
      <c r="AD37" s="69"/>
      <c r="AE37" s="73"/>
    </row>
    <row r="38" spans="2:31" ht="13.5" customHeight="1">
      <c r="B38" s="81"/>
      <c r="C38" s="82"/>
      <c r="D38" s="83"/>
      <c r="E38" s="82"/>
      <c r="F38" s="84"/>
      <c r="G38" s="85"/>
      <c r="H38" s="47"/>
      <c r="I38" s="73"/>
      <c r="J38" s="86"/>
      <c r="K38" s="81"/>
      <c r="L38" s="12"/>
      <c r="M38" s="87"/>
      <c r="N38" s="12"/>
      <c r="O38" s="81"/>
      <c r="P38" s="8"/>
      <c r="Q38" s="88"/>
      <c r="R38" s="69"/>
      <c r="S38" s="89"/>
      <c r="T38" s="69"/>
      <c r="U38" s="81"/>
      <c r="V38" s="71"/>
      <c r="W38" s="68"/>
      <c r="X38" s="71"/>
      <c r="Y38" s="72"/>
      <c r="Z38" s="62"/>
      <c r="AA38" s="61"/>
      <c r="AB38" s="69"/>
      <c r="AC38" s="69"/>
      <c r="AD38" s="69"/>
      <c r="AE38" s="73"/>
    </row>
    <row r="39" spans="19:35" ht="12.75">
      <c r="S39" s="73"/>
      <c r="T39" s="73"/>
      <c r="U39" s="73"/>
      <c r="V39" s="73"/>
      <c r="X39" s="73"/>
      <c r="Y39" s="73"/>
      <c r="Z39" s="73"/>
      <c r="AA39" s="73"/>
      <c r="AB39" s="69"/>
      <c r="AC39" s="69"/>
      <c r="AD39" s="69"/>
      <c r="AE39" s="73"/>
      <c r="AI39" s="11"/>
    </row>
    <row r="40" spans="24:31" ht="13.5" customHeight="1">
      <c r="X40" s="73"/>
      <c r="Y40" s="73"/>
      <c r="Z40" s="73"/>
      <c r="AA40" s="73"/>
      <c r="AB40" s="69"/>
      <c r="AC40" s="69"/>
      <c r="AD40" s="69"/>
      <c r="AE40" s="73"/>
    </row>
    <row r="41" spans="24:31" ht="13.5" customHeight="1">
      <c r="X41" s="73"/>
      <c r="Y41" s="73"/>
      <c r="Z41" s="73"/>
      <c r="AA41" s="73"/>
      <c r="AB41" s="69"/>
      <c r="AC41" s="69"/>
      <c r="AD41" s="69"/>
      <c r="AE41" s="73"/>
    </row>
    <row r="42" spans="24:31" ht="13.5" customHeight="1">
      <c r="X42" s="73"/>
      <c r="Y42" s="73"/>
      <c r="Z42" s="73"/>
      <c r="AA42" s="73"/>
      <c r="AB42" s="69"/>
      <c r="AC42" s="69"/>
      <c r="AD42" s="69"/>
      <c r="AE42" s="73"/>
    </row>
    <row r="43" spans="1:31" ht="13.5" customHeight="1">
      <c r="A43" s="73"/>
      <c r="B43" s="73"/>
      <c r="X43" s="73"/>
      <c r="Y43" s="73"/>
      <c r="Z43" s="73"/>
      <c r="AA43" s="73"/>
      <c r="AB43" s="69"/>
      <c r="AC43" s="69"/>
      <c r="AD43" s="69"/>
      <c r="AE43" s="73"/>
    </row>
    <row r="44" spans="1:31" ht="12.75">
      <c r="A44" s="73"/>
      <c r="B44" s="73"/>
      <c r="X44" s="73"/>
      <c r="Y44" s="73"/>
      <c r="Z44" s="73"/>
      <c r="AA44" s="73"/>
      <c r="AB44" s="69"/>
      <c r="AC44" s="69"/>
      <c r="AD44" s="69"/>
      <c r="AE44" s="73"/>
    </row>
    <row r="45" spans="1:31" ht="12.75">
      <c r="A45" s="73"/>
      <c r="B45" s="73"/>
      <c r="X45" s="73"/>
      <c r="Y45" s="73"/>
      <c r="Z45" s="73"/>
      <c r="AA45" s="73"/>
      <c r="AB45" s="69"/>
      <c r="AC45" s="69"/>
      <c r="AD45" s="69"/>
      <c r="AE45" s="73"/>
    </row>
    <row r="46" spans="1:31" ht="12.75">
      <c r="A46" s="73"/>
      <c r="B46" s="73"/>
      <c r="X46" s="73"/>
      <c r="Y46" s="73"/>
      <c r="Z46" s="73"/>
      <c r="AA46" s="73"/>
      <c r="AB46" s="69"/>
      <c r="AC46" s="69"/>
      <c r="AD46" s="69"/>
      <c r="AE46" s="73"/>
    </row>
    <row r="47" spans="8:12" ht="12.75">
      <c r="H47" s="2" t="s">
        <v>38</v>
      </c>
      <c r="I47" s="2" t="s">
        <v>17</v>
      </c>
      <c r="L47" s="6"/>
    </row>
    <row r="48" spans="8:9" ht="12.75">
      <c r="H48" s="2" t="s">
        <v>37</v>
      </c>
      <c r="I48" s="2" t="s">
        <v>16</v>
      </c>
    </row>
    <row r="49" spans="8:9" ht="12.75">
      <c r="H49" s="2"/>
      <c r="I49" s="2"/>
    </row>
    <row r="50" spans="12:16" ht="12.75">
      <c r="L50" s="3"/>
      <c r="O50" s="1"/>
      <c r="P50" s="6"/>
    </row>
  </sheetData>
  <mergeCells count="12">
    <mergeCell ref="AV7:AW7"/>
    <mergeCell ref="AH7:AI7"/>
    <mergeCell ref="AE8:AF8"/>
    <mergeCell ref="AE4:AF4"/>
    <mergeCell ref="P23:Q23"/>
    <mergeCell ref="V5:X5"/>
    <mergeCell ref="G2:L2"/>
    <mergeCell ref="P5:Q5"/>
    <mergeCell ref="H6:I6"/>
    <mergeCell ref="L5:N5"/>
    <mergeCell ref="L4:N4"/>
    <mergeCell ref="C4:I4"/>
  </mergeCells>
  <printOptions/>
  <pageMargins left="0.75" right="0.75" top="1" bottom="1" header="0.5" footer="0.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Pisanaccio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Meteo</dc:subject>
  <dc:creator>Alessandro Nerelli</dc:creator>
  <cp:keywords/>
  <dc:description/>
  <cp:lastModifiedBy>Nerelli</cp:lastModifiedBy>
  <cp:lastPrinted>2006-01-03T11:08:22Z</cp:lastPrinted>
  <dcterms:created xsi:type="dcterms:W3CDTF">1999-02-07T14:59:13Z</dcterms:created>
  <dcterms:modified xsi:type="dcterms:W3CDTF">2022-12-31T23:41:58Z</dcterms:modified>
  <cp:category/>
  <cp:version/>
  <cp:contentType/>
  <cp:contentStatus/>
</cp:coreProperties>
</file>